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ecialist\AppData\Local\Temp\Rar$DIa6240.20841\"/>
    </mc:Choice>
  </mc:AlternateContent>
  <bookViews>
    <workbookView xWindow="32760" yWindow="32760" windowWidth="19440" windowHeight="11925"/>
  </bookViews>
  <sheets>
    <sheet name="фінплан" sheetId="2" r:id="rId1"/>
  </sheets>
  <definedNames>
    <definedName name="_xlnm.Print_Area" localSheetId="0">фінплан!$A$1:$F$107</definedName>
  </definedNames>
  <calcPr calcId="152511" fullPrecision="0"/>
</workbook>
</file>

<file path=xl/calcChain.xml><?xml version="1.0" encoding="utf-8"?>
<calcChain xmlns="http://schemas.openxmlformats.org/spreadsheetml/2006/main">
  <c r="C72" i="2" l="1"/>
  <c r="D45" i="2"/>
  <c r="D44" i="2"/>
  <c r="D35" i="2"/>
  <c r="D33" i="2" s="1"/>
  <c r="C33" i="2"/>
  <c r="C32" i="2"/>
  <c r="D63" i="2"/>
  <c r="C89" i="2" l="1"/>
  <c r="D32" i="2"/>
  <c r="D31" i="2" l="1"/>
  <c r="D88" i="2" s="1"/>
  <c r="C31" i="2"/>
  <c r="F35" i="2" l="1"/>
  <c r="F64" i="2" l="1"/>
  <c r="C133" i="2" l="1"/>
  <c r="F56" i="2" l="1"/>
  <c r="F55" i="2"/>
  <c r="C66" i="2" l="1"/>
  <c r="C63" i="2" s="1"/>
  <c r="C88" i="2" s="1"/>
  <c r="F47" i="2" l="1"/>
  <c r="C92" i="2" l="1"/>
  <c r="C91" i="2"/>
  <c r="C93" i="2"/>
  <c r="C95" i="2" s="1"/>
  <c r="C97" i="2" s="1"/>
  <c r="D72" i="2"/>
  <c r="D89" i="2" s="1"/>
  <c r="E68" i="2" l="1"/>
  <c r="F41" i="2"/>
  <c r="E42" i="2"/>
  <c r="E30" i="2"/>
  <c r="E29" i="2"/>
  <c r="F30" i="2"/>
  <c r="E72" i="2"/>
  <c r="E124" i="2"/>
  <c r="F124" i="2" s="1"/>
  <c r="E121" i="2"/>
  <c r="F121" i="2" s="1"/>
  <c r="E71" i="2"/>
  <c r="E67" i="2"/>
  <c r="E65" i="2"/>
  <c r="E64" i="2"/>
  <c r="E76" i="2"/>
  <c r="E61" i="2"/>
  <c r="E60" i="2"/>
  <c r="E59" i="2"/>
  <c r="E58" i="2"/>
  <c r="E57" i="2"/>
  <c r="E56" i="2"/>
  <c r="E55" i="2"/>
  <c r="E54" i="2"/>
  <c r="E53" i="2"/>
  <c r="E51" i="2"/>
  <c r="E50" i="2"/>
  <c r="E48" i="2"/>
  <c r="E35" i="2"/>
  <c r="E47" i="2"/>
  <c r="E43" i="2"/>
  <c r="F43" i="2"/>
  <c r="E34" i="2"/>
  <c r="F34" i="2"/>
  <c r="E37" i="2"/>
  <c r="F37" i="2"/>
  <c r="E38" i="2"/>
  <c r="F38" i="2"/>
  <c r="E40" i="2"/>
  <c r="F40" i="2"/>
  <c r="E41" i="2"/>
  <c r="E69" i="2"/>
  <c r="E70" i="2"/>
  <c r="E87" i="2"/>
  <c r="E86" i="2"/>
  <c r="F70" i="2"/>
  <c r="D115" i="2"/>
  <c r="C115" i="2"/>
  <c r="E139" i="2"/>
  <c r="F139" i="2" s="1"/>
  <c r="D130" i="2"/>
  <c r="C130" i="2"/>
  <c r="E138" i="2"/>
  <c r="F138" i="2" s="1"/>
  <c r="E117" i="2"/>
  <c r="F117" i="2" s="1"/>
  <c r="E118" i="2"/>
  <c r="F118" i="2" s="1"/>
  <c r="E119" i="2"/>
  <c r="F119" i="2" s="1"/>
  <c r="E120" i="2"/>
  <c r="F120" i="2" s="1"/>
  <c r="E122" i="2"/>
  <c r="F122" i="2" s="1"/>
  <c r="E123" i="2"/>
  <c r="F123" i="2" s="1"/>
  <c r="E125" i="2"/>
  <c r="F125" i="2" s="1"/>
  <c r="E127" i="2"/>
  <c r="F127" i="2" s="1"/>
  <c r="E116" i="2"/>
  <c r="F116" i="2" s="1"/>
  <c r="C147" i="2"/>
  <c r="D147" i="2"/>
  <c r="C144" i="2"/>
  <c r="D144" i="2"/>
  <c r="C140" i="2"/>
  <c r="D140" i="2"/>
  <c r="E131" i="2"/>
  <c r="F131" i="2" s="1"/>
  <c r="E132" i="2"/>
  <c r="F132" i="2" s="1"/>
  <c r="E133" i="2"/>
  <c r="F133" i="2" s="1"/>
  <c r="E134" i="2"/>
  <c r="F134" i="2" s="1"/>
  <c r="E135" i="2"/>
  <c r="F135" i="2" s="1"/>
  <c r="E136" i="2"/>
  <c r="F136" i="2" s="1"/>
  <c r="E137" i="2"/>
  <c r="F137" i="2" s="1"/>
  <c r="E141" i="2"/>
  <c r="F141" i="2" s="1"/>
  <c r="E142" i="2"/>
  <c r="F142" i="2" s="1"/>
  <c r="E143" i="2"/>
  <c r="F143" i="2" s="1"/>
  <c r="E145" i="2"/>
  <c r="E146" i="2"/>
  <c r="F146" i="2" s="1"/>
  <c r="E148" i="2"/>
  <c r="E149" i="2"/>
  <c r="F29" i="2"/>
  <c r="E83" i="2"/>
  <c r="E84" i="2"/>
  <c r="E66" i="2"/>
  <c r="E52" i="2"/>
  <c r="E147" i="2" l="1"/>
  <c r="F147" i="2" s="1"/>
  <c r="E115" i="2"/>
  <c r="F115" i="2" s="1"/>
  <c r="E144" i="2"/>
  <c r="F144" i="2" s="1"/>
  <c r="E140" i="2"/>
  <c r="F140" i="2" s="1"/>
  <c r="E31" i="2"/>
  <c r="E36" i="2"/>
  <c r="F62" i="2"/>
  <c r="E62" i="2"/>
  <c r="E49" i="2"/>
  <c r="E63" i="2"/>
  <c r="F68" i="2"/>
  <c r="E130" i="2"/>
  <c r="F130" i="2" s="1"/>
  <c r="F36" i="2"/>
  <c r="F33" i="2"/>
  <c r="F45" i="2"/>
  <c r="E44" i="2"/>
  <c r="F42" i="2"/>
  <c r="E45" i="2"/>
  <c r="F44" i="2"/>
  <c r="F31" i="2"/>
  <c r="E85" i="2"/>
  <c r="F49" i="2" l="1"/>
  <c r="E88" i="2"/>
  <c r="F63" i="2"/>
  <c r="E33" i="2"/>
  <c r="F39" i="2"/>
  <c r="E39" i="2"/>
  <c r="C128" i="2"/>
  <c r="D91" i="2" l="1"/>
  <c r="E91" i="2" s="1"/>
  <c r="D92" i="2"/>
  <c r="E92" i="2" s="1"/>
  <c r="F88" i="2"/>
  <c r="E32" i="2"/>
  <c r="F32" i="2"/>
  <c r="F89" i="2" l="1"/>
  <c r="E89" i="2"/>
  <c r="D128" i="2"/>
  <c r="E128" i="2" s="1"/>
  <c r="D93" i="2"/>
  <c r="D95" i="2" l="1"/>
  <c r="E93" i="2"/>
  <c r="D97" i="2" l="1"/>
  <c r="E95" i="2"/>
  <c r="E97" i="2" l="1"/>
  <c r="E96" i="2"/>
</calcChain>
</file>

<file path=xl/sharedStrings.xml><?xml version="1.0" encoding="utf-8"?>
<sst xmlns="http://schemas.openxmlformats.org/spreadsheetml/2006/main" count="291" uniqueCount="267">
  <si>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</si>
  <si>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</si>
  <si>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</si>
  <si>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</si>
  <si>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010</t>
  </si>
  <si>
    <t>030</t>
  </si>
  <si>
    <t>023</t>
  </si>
  <si>
    <t>024</t>
  </si>
  <si>
    <t>025</t>
  </si>
  <si>
    <t>026</t>
  </si>
  <si>
    <t>027</t>
  </si>
  <si>
    <t>028</t>
  </si>
  <si>
    <t>029</t>
  </si>
  <si>
    <t>001</t>
  </si>
  <si>
    <t>002</t>
  </si>
  <si>
    <t>003</t>
  </si>
  <si>
    <t>004</t>
  </si>
  <si>
    <t>Фінансовий результат від звичайної діяльності до оподаткування</t>
  </si>
  <si>
    <t xml:space="preserve">Код рядка </t>
  </si>
  <si>
    <t>011</t>
  </si>
  <si>
    <t>012</t>
  </si>
  <si>
    <t>013</t>
  </si>
  <si>
    <t>податок на прибуток</t>
  </si>
  <si>
    <t>Усього доходів</t>
  </si>
  <si>
    <t>Дохід (виручка) від реалізації продукції (товарів, робіт, послуг)</t>
  </si>
  <si>
    <t>005</t>
  </si>
  <si>
    <t>006</t>
  </si>
  <si>
    <t>007</t>
  </si>
  <si>
    <t>008</t>
  </si>
  <si>
    <t>009</t>
  </si>
  <si>
    <t>Валовий прибуток (збиток)</t>
  </si>
  <si>
    <t>Частка меншості</t>
  </si>
  <si>
    <t>Чистий  прибуток (збиток), у тому числі:</t>
  </si>
  <si>
    <t xml:space="preserve">прибуток </t>
  </si>
  <si>
    <t>збиток</t>
  </si>
  <si>
    <t>ІІ. Розподіл чистого прибутку</t>
  </si>
  <si>
    <t>027/1</t>
  </si>
  <si>
    <t>Резервний фонд</t>
  </si>
  <si>
    <t>031</t>
  </si>
  <si>
    <t>032</t>
  </si>
  <si>
    <t>ІІІ. Обов’язкові платежі підприємства до бюджету та державних цільових фондів</t>
  </si>
  <si>
    <t>033</t>
  </si>
  <si>
    <t>034</t>
  </si>
  <si>
    <t>акцизний збір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</si>
  <si>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</si>
  <si>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</si>
  <si>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рентні платежі</t>
  </si>
  <si>
    <t>ресурсні платежі</t>
  </si>
  <si>
    <t>035</t>
  </si>
  <si>
    <t>до державних цільових фондів</t>
  </si>
  <si>
    <t>неустойки (штрафи, пені)</t>
  </si>
  <si>
    <t>внески до Пенсійного фонду України</t>
  </si>
  <si>
    <t>036</t>
  </si>
  <si>
    <t>Інші обов’язкові платежі, у тому числі:</t>
  </si>
  <si>
    <t>місцеві податки та збори</t>
  </si>
  <si>
    <t>витрати на службові відрядження</t>
  </si>
  <si>
    <t>витрати на оплату праці</t>
  </si>
  <si>
    <t>відрахування на соціальні заходи</t>
  </si>
  <si>
    <t xml:space="preserve">План </t>
  </si>
  <si>
    <t>Факт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</si>
  <si>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</si>
  <si>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</si>
  <si>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Відхилення                   (+,-)</t>
  </si>
  <si>
    <t>Відхилення           (+,-)</t>
  </si>
  <si>
    <t>027/2</t>
  </si>
  <si>
    <t>у тому числі на державну частку</t>
  </si>
  <si>
    <t>028/1</t>
  </si>
  <si>
    <t>037</t>
  </si>
  <si>
    <t>038</t>
  </si>
  <si>
    <t>038/1</t>
  </si>
  <si>
    <t>внески до фондів соціального страхування</t>
  </si>
  <si>
    <t>038/2</t>
  </si>
  <si>
    <t>039</t>
  </si>
  <si>
    <t>039/1</t>
  </si>
  <si>
    <t>039/2</t>
  </si>
  <si>
    <t>до Порядку складання, затвердження та контролю виконання</t>
  </si>
  <si>
    <t xml:space="preserve">державними унітарними підприємствами та їх об'єднаннями </t>
  </si>
  <si>
    <t xml:space="preserve">Відрахування до фонду на виплату дивідендів:  </t>
  </si>
  <si>
    <t xml:space="preserve">Підприємство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</si>
  <si>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</si>
  <si>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</si>
  <si>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</si>
  <si>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</si>
  <si>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</si>
  <si>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</si>
  <si>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</si>
  <si>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</si>
  <si>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</si>
  <si>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</si>
  <si>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Форма власності</t>
  </si>
  <si>
    <t>Чисельність працівників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</si>
  <si>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</si>
  <si>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</si>
  <si>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</si>
  <si>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ЗВІТ ПРО ВИКОНАННЯ ФІНАНСОВОГО ПЛАНУ ПІДПРИЄМСТВА </t>
  </si>
  <si>
    <t>Одиниця виміру: тис. гривень</t>
  </si>
  <si>
    <t>(квартал, рік)</t>
  </si>
  <si>
    <t>Сплата поточних податків та обов’язкових платежів до державного бюджету, у тому числі:</t>
  </si>
  <si>
    <t>(підпис)</t>
  </si>
  <si>
    <t>Основні фінансові показники підприємства</t>
  </si>
  <si>
    <t>І. Формування прибутку підприємства</t>
  </si>
  <si>
    <t>028/2</t>
  </si>
  <si>
    <t>037/7</t>
  </si>
  <si>
    <t>038/3</t>
  </si>
  <si>
    <t>040</t>
  </si>
  <si>
    <t>040/1</t>
  </si>
  <si>
    <t>040/2</t>
  </si>
  <si>
    <t>029/1</t>
  </si>
  <si>
    <t>Коди</t>
  </si>
  <si>
    <t>Показники</t>
  </si>
  <si>
    <t>Фінансові результати діяльності</t>
  </si>
  <si>
    <t>господарськими товариствами, у статутному фонді яких більше 50 відсотків акцій (часток, паїв) належать державі</t>
  </si>
  <si>
    <t>у тому числі за основними видами діяльності згідно з КВЕД</t>
  </si>
  <si>
    <t>погашення реструктуризованих та відстрочених сум, що підлягають сплаті в поточному році до бюджету</t>
  </si>
  <si>
    <t>032/1</t>
  </si>
  <si>
    <t>037/7/2</t>
  </si>
  <si>
    <t>037/1</t>
  </si>
  <si>
    <t>037/2</t>
  </si>
  <si>
    <t>037/3</t>
  </si>
  <si>
    <t>037/4</t>
  </si>
  <si>
    <t>037/5</t>
  </si>
  <si>
    <t>037/6</t>
  </si>
  <si>
    <t>037/7/1</t>
  </si>
  <si>
    <t xml:space="preserve">відрахування частини чистого прибутку державними підприємствами </t>
  </si>
  <si>
    <t>відрахування частини чистого прибутку до фонду на виплату дивідендів господарськими товариствами</t>
  </si>
  <si>
    <t>Усього витрати</t>
  </si>
  <si>
    <t>господарськими товариствами, у статутному фонді яких більше 50 відсотків акцій (часток, паїв) належать державі, за нормативами, установленими в поточному році за результатами фінансово-господарської діяльності за минулий рік</t>
  </si>
  <si>
    <t>Погашення податкової заборгованості, у тому числі:</t>
  </si>
  <si>
    <t>Внески до державних цільових фондів, у тому числі:</t>
  </si>
  <si>
    <t xml:space="preserve">Відрахування частини чистого прибутку до державного бюджету:  </t>
  </si>
  <si>
    <t>Довідково: відрахування до фонду на виплату дивідендів господарськими товариствами, у статутному фонді яких більше 50 відсотків акцій (часток, паїв) належать державі, за нормативами, установленими в поточному році від чистого прибутку планового року</t>
  </si>
  <si>
    <t>Розвиток виробництва</t>
  </si>
  <si>
    <t>______________</t>
  </si>
  <si>
    <t>_________________</t>
  </si>
  <si>
    <t>(посада)</t>
  </si>
  <si>
    <t xml:space="preserve">   (ініціали, прізвище)    </t>
  </si>
  <si>
    <t>___________________</t>
  </si>
  <si>
    <t>Виконання               (%)</t>
  </si>
  <si>
    <t>Виконання                (%)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</si>
  <si>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</si>
  <si>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r>
      <t xml:space="preserve">Інші фонди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</si>
  <si>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цілі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</si>
  <si>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податки, у тому числі </t>
    </r>
    <r>
      <rPr>
        <i/>
        <sz val="14"/>
        <rFont val="Times New Roman"/>
        <family val="1"/>
        <charset val="204"/>
      </rPr>
      <t>(розшифрувати):</t>
    </r>
  </si>
  <si>
    <t>Додаток 3</t>
  </si>
  <si>
    <t>Продовження додатка 3</t>
  </si>
  <si>
    <t>фінансового плану суб'єкта господарювання державного сектору економіки</t>
  </si>
  <si>
    <t>Інші доходи:</t>
  </si>
  <si>
    <t>007/1</t>
  </si>
  <si>
    <t>007/2</t>
  </si>
  <si>
    <t>витрати на канцтовари, офісне приладдя та устаткування</t>
  </si>
  <si>
    <t xml:space="preserve">витрати на страхові послуги </t>
  </si>
  <si>
    <t>витрати на придбання та супровід програмного забезпечення</t>
  </si>
  <si>
    <t>витрати на зв’язок та інтернет</t>
  </si>
  <si>
    <t>витрати на обслуговування оргтехніки</t>
  </si>
  <si>
    <t xml:space="preserve">амортизація </t>
  </si>
  <si>
    <t>юридичні та нотаріальні послуги</t>
  </si>
  <si>
    <t xml:space="preserve">витрати на охорону праці та навчання працівників </t>
  </si>
  <si>
    <t xml:space="preserve">інші адміністративні витрати </t>
  </si>
  <si>
    <t>Витрати по виконанню цільових програм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</si>
  <si>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</si>
  <si>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Інші витрати</t>
  </si>
  <si>
    <t>Директор</t>
  </si>
  <si>
    <t>Дохід від надання платних послуг</t>
  </si>
  <si>
    <t>Інші  доходи від операційної діяльності :</t>
  </si>
  <si>
    <t>Дохід від операційної оренди активів</t>
  </si>
  <si>
    <t>007/3</t>
  </si>
  <si>
    <t>007/4</t>
  </si>
  <si>
    <t>Дохід від реалізації інших оборотних активів</t>
  </si>
  <si>
    <t>Дохід від безоплатного одержання вакцин, медикаментів, матеріалів та ін.</t>
  </si>
  <si>
    <t>Дохід від безоплатного одержання оборотніх активів, в. т.ч.</t>
  </si>
  <si>
    <t xml:space="preserve">Дохід з місцевого бюджету за цільовими програмами -відшкодування витрат по оплаті комунальних послуг , енергоносіїв, товарів і послуг                                                                             </t>
  </si>
  <si>
    <t>Дохід з місцевого бюджету за цільовими програмами - інші програми та заходи у сфері охорони здоров’я (пільгові медикаменти)</t>
  </si>
  <si>
    <t>Витрати на комунальні послуги та енергоносії, в т.ч.:</t>
  </si>
  <si>
    <t>Витрати на теплопостачання</t>
  </si>
  <si>
    <t>Витрати на водопостачання та водовідведення</t>
  </si>
  <si>
    <t>Витрати на електроенергію</t>
  </si>
  <si>
    <t>Витрати на вивіз ТВП</t>
  </si>
  <si>
    <t>витрати на паливо-мастильні матеріали</t>
  </si>
  <si>
    <t>інші доходи від звичайної діяльності</t>
  </si>
  <si>
    <t xml:space="preserve">Витрати на послуги, матеріали та сировину, в т.ч.:                                                                       </t>
  </si>
  <si>
    <t xml:space="preserve">Адміністративні витрати, в т.ч.:                                                                             </t>
  </si>
  <si>
    <t>Інші надходження  ( відшкодування орендарів, % на залишок коштів на пот.рахунку)</t>
  </si>
  <si>
    <t>004/1</t>
  </si>
  <si>
    <t>004/2</t>
  </si>
  <si>
    <t>004/3</t>
  </si>
  <si>
    <t>004/4</t>
  </si>
  <si>
    <t>004/5</t>
  </si>
  <si>
    <t>004/6</t>
  </si>
  <si>
    <t>004/7</t>
  </si>
  <si>
    <t>005/1</t>
  </si>
  <si>
    <t>005/2</t>
  </si>
  <si>
    <t>005/3</t>
  </si>
  <si>
    <t>005/4</t>
  </si>
  <si>
    <t>005/5</t>
  </si>
  <si>
    <t>005/6</t>
  </si>
  <si>
    <t>005/7</t>
  </si>
  <si>
    <t>005/8</t>
  </si>
  <si>
    <t>005/9</t>
  </si>
  <si>
    <t>005/10</t>
  </si>
  <si>
    <t>005/11</t>
  </si>
  <si>
    <t>005/12</t>
  </si>
  <si>
    <t>005/13</t>
  </si>
  <si>
    <t>006/1</t>
  </si>
  <si>
    <t>006/2</t>
  </si>
  <si>
    <t>006/3</t>
  </si>
  <si>
    <t>Інші витрати (розшифрувати)</t>
  </si>
  <si>
    <t xml:space="preserve">Інші витрати від операційної діяльності                                       </t>
  </si>
  <si>
    <t>007/5</t>
  </si>
  <si>
    <t>006/3/1</t>
  </si>
  <si>
    <t>004/1/1</t>
  </si>
  <si>
    <t>004/1/2</t>
  </si>
  <si>
    <t>004/1/3</t>
  </si>
  <si>
    <t>004/1/4</t>
  </si>
  <si>
    <t>004/1/5</t>
  </si>
  <si>
    <t>004/2/1</t>
  </si>
  <si>
    <t>004/2/2</t>
  </si>
  <si>
    <t>004/2/3</t>
  </si>
  <si>
    <t>004/2/4</t>
  </si>
  <si>
    <t>витрати на вакцини, препарати по програмі трансплантації, підтримці пацієнтів з різними захворюваннями</t>
  </si>
  <si>
    <t>007/5/1</t>
  </si>
  <si>
    <t>витрати по орендованих приміщеннях</t>
  </si>
  <si>
    <t>007/5/2</t>
  </si>
  <si>
    <t>витрати по претензіям, пені, штрафах</t>
  </si>
  <si>
    <t>007/5/3</t>
  </si>
  <si>
    <t>007/5/4</t>
  </si>
  <si>
    <t>витрати на службові відрядження окремих підрозділів</t>
  </si>
  <si>
    <r>
      <t xml:space="preserve">Дохід від участі в капіталі </t>
    </r>
    <r>
      <rPr>
        <b/>
        <i/>
        <sz val="14"/>
        <rFont val="Times New Roman"/>
        <family val="1"/>
        <charset val="204"/>
      </rPr>
      <t>(розшифрувати)</t>
    </r>
  </si>
  <si>
    <r>
      <t>Інші фінансові доходи</t>
    </r>
    <r>
      <rPr>
        <b/>
        <i/>
        <sz val="14"/>
        <rFont val="Times New Roman"/>
        <family val="1"/>
        <charset val="204"/>
      </rPr>
      <t xml:space="preserve"> ( відсотки від депозитів)</t>
    </r>
  </si>
  <si>
    <t>011/1</t>
  </si>
  <si>
    <t>011/2</t>
  </si>
  <si>
    <t xml:space="preserve">Рік </t>
  </si>
  <si>
    <t>комунальна</t>
  </si>
  <si>
    <t>комунальне підпиемство</t>
  </si>
  <si>
    <t>Міністерство охорони здоров"я</t>
  </si>
  <si>
    <r>
      <t xml:space="preserve">інші платежі </t>
    </r>
    <r>
      <rPr>
        <i/>
        <sz val="14"/>
        <rFont val="Times New Roman"/>
        <family val="1"/>
        <charset val="204"/>
      </rPr>
      <t>(екологічний податок)</t>
    </r>
  </si>
  <si>
    <t>лікарняні заклади</t>
  </si>
  <si>
    <t>охорона здоров"я</t>
  </si>
  <si>
    <t>тис.грн</t>
  </si>
  <si>
    <t>006/4</t>
  </si>
  <si>
    <t>006/5</t>
  </si>
  <si>
    <t>006/6</t>
  </si>
  <si>
    <t>006/7</t>
  </si>
  <si>
    <t>КНП "Соснівська міська лікарня Червоноградської міської ради"</t>
  </si>
  <si>
    <t>86.21</t>
  </si>
  <si>
    <t xml:space="preserve">м.Соснівка </t>
  </si>
  <si>
    <t>м.Соснівка. вул. Грушевського.36</t>
  </si>
  <si>
    <t>(03249)-342-25</t>
  </si>
  <si>
    <t>Юрій КІНАХ</t>
  </si>
  <si>
    <t>амортизація, списання безоплатного одержаних  активів</t>
  </si>
  <si>
    <t>послуги (крім комунальних)</t>
  </si>
  <si>
    <t>предмети, обладнання та інвентар</t>
  </si>
  <si>
    <t>медикаменти та перев’язувальні матеріали, реактиви,деззасоби та ін</t>
  </si>
  <si>
    <t>Головний бухгалтер</t>
  </si>
  <si>
    <t>Михайло БАБІЧУК</t>
  </si>
  <si>
    <t xml:space="preserve">Інші матеріальні витрати </t>
  </si>
  <si>
    <t>інші послуги (послуги банків)</t>
  </si>
  <si>
    <t xml:space="preserve">Чистий дохід (виручка) від реалізації продукції (товарів, робіт, послуг) </t>
  </si>
  <si>
    <t xml:space="preserve">Собівартість реалізованої продукції (товарів, робіт та послуг)  </t>
  </si>
  <si>
    <t>Матеріальні затрати (комунальні за рах п-ва)</t>
  </si>
  <si>
    <t>Мазур Володимир Володимирович</t>
  </si>
  <si>
    <t>за 2024 рік</t>
  </si>
  <si>
    <t>Володимир Мазур</t>
  </si>
  <si>
    <t>в.о. директора</t>
  </si>
  <si>
    <t>План (2024)</t>
  </si>
  <si>
    <t>Факт (2024)</t>
  </si>
  <si>
    <t>Дохід з місцевого бюджету за цільовими програмами - капітальні трансферти, субвенції (заробітна плата)</t>
  </si>
  <si>
    <t>відрядження, послуги банків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</si>
</sst>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3" fillId="0" borderId="0" xfId="0" applyFont="1" applyFill="1" applyBorder="1" applyAlignment="1"/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quotePrefix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quotePrefix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/>
    <xf numFmtId="0" fontId="3" fillId="0" borderId="0" xfId="0" applyFont="1" applyFill="1" applyAlignment="1"/>
    <xf numFmtId="0" fontId="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2D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4"/>
  <sheetViews>
    <sheetView tabSelected="1" topLeftCell="A83" zoomScale="110" zoomScaleNormal="110" zoomScaleSheetLayoutView="80" workbookViewId="0">
      <selection activeCell="E99" sqref="E99"/>
    </sheetView>
  </sheetViews>
  <sheetFormatPr defaultRowHeight="15.75" x14ac:dyDescent="0.2"/>
  <cols>
    <col min="1" max="1" width="69" style="1" customWidth="1"/>
    <col min="2" max="2" width="12.5703125" style="82" customWidth="1"/>
    <col min="3" max="3" width="16.5703125" style="1" customWidth="1"/>
    <col min="4" max="4" width="18" style="1" customWidth="1"/>
    <col min="5" max="5" width="19.42578125" style="1" customWidth="1"/>
    <col min="6" max="6" width="23.7109375" style="1" customWidth="1"/>
    <col min="7" max="7" width="13.140625" style="1" customWidth="1"/>
    <col min="8" max="8" width="10.28515625" style="1" customWidth="1"/>
    <col min="9" max="9" width="9.5703125" style="1" customWidth="1"/>
    <col min="10" max="12" width="9.140625" style="1"/>
    <col min="13" max="13" width="26.5703125" style="1" customWidth="1"/>
    <col min="14" max="15" width="9.140625" style="1"/>
    <col min="16" max="16" width="8.5703125" style="1" customWidth="1"/>
    <col min="17" max="16384" width="9.140625" style="1"/>
  </cols>
  <sheetData>
    <row r="1" spans="1:6" ht="18.75" x14ac:dyDescent="0.2">
      <c r="A1" s="9"/>
      <c r="B1" s="74"/>
      <c r="C1" s="9"/>
      <c r="D1" s="85" t="s">
        <v>143</v>
      </c>
      <c r="E1" s="85"/>
      <c r="F1" s="85"/>
    </row>
    <row r="2" spans="1:6" ht="18.75" x14ac:dyDescent="0.2">
      <c r="A2" s="9"/>
      <c r="B2" s="74"/>
      <c r="C2" s="85" t="s">
        <v>75</v>
      </c>
      <c r="D2" s="85"/>
      <c r="E2" s="85"/>
      <c r="F2" s="85"/>
    </row>
    <row r="3" spans="1:6" ht="18.75" customHeight="1" x14ac:dyDescent="0.2">
      <c r="A3" s="9"/>
      <c r="B3" s="105" t="s">
        <v>145</v>
      </c>
      <c r="C3" s="105"/>
      <c r="D3" s="105"/>
      <c r="E3" s="105"/>
      <c r="F3" s="105"/>
    </row>
    <row r="4" spans="1:6" ht="12" customHeight="1" x14ac:dyDescent="0.2">
      <c r="A4" s="67"/>
      <c r="B4" s="61"/>
      <c r="C4" s="61"/>
      <c r="D4" s="61"/>
      <c r="E4" s="61"/>
      <c r="F4" s="61"/>
    </row>
    <row r="5" spans="1:6" ht="15.75" customHeight="1" x14ac:dyDescent="0.2">
      <c r="A5" s="97"/>
      <c r="B5" s="98"/>
      <c r="C5" s="98"/>
      <c r="D5" s="98"/>
      <c r="E5" s="99"/>
      <c r="F5" s="68" t="s">
        <v>108</v>
      </c>
    </row>
    <row r="6" spans="1:6" ht="16.5" customHeight="1" x14ac:dyDescent="0.2">
      <c r="A6" s="86"/>
      <c r="B6" s="87"/>
      <c r="C6" s="87"/>
      <c r="D6" s="87"/>
      <c r="E6" s="69" t="s">
        <v>230</v>
      </c>
      <c r="F6" s="63">
        <v>2022</v>
      </c>
    </row>
    <row r="7" spans="1:6" ht="35.25" customHeight="1" x14ac:dyDescent="0.2">
      <c r="A7" s="70" t="s">
        <v>78</v>
      </c>
      <c r="B7" s="100" t="s">
        <v>242</v>
      </c>
      <c r="C7" s="101"/>
      <c r="D7" s="101"/>
      <c r="E7" s="20" t="s">
        <v>79</v>
      </c>
      <c r="F7" s="63">
        <v>43260585</v>
      </c>
    </row>
    <row r="8" spans="1:6" ht="18.75" x14ac:dyDescent="0.2">
      <c r="A8" s="65" t="s">
        <v>80</v>
      </c>
      <c r="B8" s="89" t="s">
        <v>231</v>
      </c>
      <c r="C8" s="90"/>
      <c r="D8" s="90"/>
      <c r="E8" s="20" t="s">
        <v>81</v>
      </c>
      <c r="F8" s="63">
        <v>150</v>
      </c>
    </row>
    <row r="9" spans="1:6" ht="18.75" x14ac:dyDescent="0.2">
      <c r="A9" s="65" t="s">
        <v>82</v>
      </c>
      <c r="B9" s="89" t="s">
        <v>244</v>
      </c>
      <c r="C9" s="90"/>
      <c r="D9" s="90"/>
      <c r="E9" s="20" t="s">
        <v>83</v>
      </c>
      <c r="F9" s="63">
        <v>4624800000</v>
      </c>
    </row>
    <row r="10" spans="1:6" ht="19.5" x14ac:dyDescent="0.2">
      <c r="A10" s="70" t="s">
        <v>139</v>
      </c>
      <c r="B10" s="92" t="s">
        <v>233</v>
      </c>
      <c r="C10" s="93"/>
      <c r="D10" s="93"/>
      <c r="E10" s="20" t="s">
        <v>84</v>
      </c>
      <c r="F10" s="63"/>
    </row>
    <row r="11" spans="1:6" ht="18.75" x14ac:dyDescent="0.2">
      <c r="A11" s="70" t="s">
        <v>85</v>
      </c>
      <c r="B11" s="89" t="s">
        <v>236</v>
      </c>
      <c r="C11" s="90"/>
      <c r="D11" s="90"/>
      <c r="E11" s="20" t="s">
        <v>86</v>
      </c>
      <c r="F11" s="63"/>
    </row>
    <row r="12" spans="1:6" ht="18.75" x14ac:dyDescent="0.2">
      <c r="A12" s="71" t="s">
        <v>87</v>
      </c>
      <c r="B12" s="89" t="s">
        <v>235</v>
      </c>
      <c r="C12" s="90"/>
      <c r="D12" s="90"/>
      <c r="E12" s="20" t="s">
        <v>88</v>
      </c>
      <c r="F12" s="63" t="s">
        <v>243</v>
      </c>
    </row>
    <row r="13" spans="1:6" ht="18.75" x14ac:dyDescent="0.2">
      <c r="A13" s="71" t="s">
        <v>95</v>
      </c>
      <c r="B13" s="89" t="s">
        <v>237</v>
      </c>
      <c r="C13" s="90"/>
      <c r="D13" s="90"/>
      <c r="E13" s="90"/>
      <c r="F13" s="91"/>
    </row>
    <row r="14" spans="1:6" ht="18.75" x14ac:dyDescent="0.2">
      <c r="A14" s="71" t="s">
        <v>89</v>
      </c>
      <c r="B14" s="89" t="s">
        <v>232</v>
      </c>
      <c r="C14" s="90"/>
      <c r="D14" s="90"/>
      <c r="E14" s="90"/>
      <c r="F14" s="91"/>
    </row>
    <row r="15" spans="1:6" ht="18.75" x14ac:dyDescent="0.2">
      <c r="A15" s="71" t="s">
        <v>90</v>
      </c>
      <c r="B15" s="102">
        <v>91</v>
      </c>
      <c r="C15" s="103"/>
      <c r="D15" s="103"/>
      <c r="E15" s="103"/>
      <c r="F15" s="104"/>
    </row>
    <row r="16" spans="1:6" ht="18.75" x14ac:dyDescent="0.2">
      <c r="A16" s="72" t="s">
        <v>91</v>
      </c>
      <c r="B16" s="86" t="s">
        <v>245</v>
      </c>
      <c r="C16" s="87"/>
      <c r="D16" s="87"/>
      <c r="E16" s="87"/>
      <c r="F16" s="88"/>
    </row>
    <row r="17" spans="1:8" ht="15.75" customHeight="1" x14ac:dyDescent="0.2">
      <c r="A17" s="71" t="s">
        <v>92</v>
      </c>
      <c r="B17" s="86" t="s">
        <v>246</v>
      </c>
      <c r="C17" s="87"/>
      <c r="D17" s="87"/>
      <c r="E17" s="87"/>
      <c r="F17" s="88"/>
    </row>
    <row r="18" spans="1:8" ht="18.75" x14ac:dyDescent="0.2">
      <c r="A18" s="72" t="s">
        <v>93</v>
      </c>
      <c r="B18" s="86" t="s">
        <v>259</v>
      </c>
      <c r="C18" s="87"/>
      <c r="D18" s="87"/>
      <c r="E18" s="87"/>
      <c r="F18" s="88"/>
    </row>
    <row r="19" spans="1:8" ht="14.25" customHeight="1" x14ac:dyDescent="0.2">
      <c r="A19" s="73"/>
      <c r="B19" s="9"/>
      <c r="C19" s="9"/>
      <c r="D19" s="9"/>
      <c r="E19" s="9"/>
      <c r="F19" s="9"/>
    </row>
    <row r="20" spans="1:8" ht="18.75" x14ac:dyDescent="0.2">
      <c r="A20" s="95" t="s">
        <v>94</v>
      </c>
      <c r="B20" s="95"/>
      <c r="C20" s="95"/>
      <c r="D20" s="95"/>
      <c r="E20" s="95"/>
      <c r="F20" s="95"/>
      <c r="G20" s="7"/>
    </row>
    <row r="21" spans="1:8" ht="21.75" customHeight="1" x14ac:dyDescent="0.2">
      <c r="A21" s="95" t="s">
        <v>260</v>
      </c>
      <c r="B21" s="95"/>
      <c r="C21" s="95"/>
      <c r="D21" s="95"/>
      <c r="E21" s="95"/>
      <c r="F21" s="95"/>
    </row>
    <row r="22" spans="1:8" ht="15" customHeight="1" x14ac:dyDescent="0.2">
      <c r="A22" s="96" t="s">
        <v>96</v>
      </c>
      <c r="B22" s="96"/>
      <c r="C22" s="96"/>
      <c r="D22" s="96"/>
      <c r="E22" s="96"/>
      <c r="F22" s="96"/>
    </row>
    <row r="23" spans="1:8" ht="9" customHeight="1" x14ac:dyDescent="0.2">
      <c r="A23" s="74"/>
      <c r="B23" s="74"/>
      <c r="C23" s="74"/>
      <c r="D23" s="74"/>
      <c r="E23" s="74"/>
      <c r="F23" s="74"/>
    </row>
    <row r="24" spans="1:8" ht="19.5" customHeight="1" x14ac:dyDescent="0.2">
      <c r="A24" s="95" t="s">
        <v>99</v>
      </c>
      <c r="B24" s="95"/>
      <c r="C24" s="95"/>
      <c r="D24" s="95"/>
      <c r="E24" s="95"/>
      <c r="F24" s="95"/>
    </row>
    <row r="25" spans="1:8" ht="19.5" customHeight="1" x14ac:dyDescent="0.2">
      <c r="A25" s="84" t="s">
        <v>100</v>
      </c>
      <c r="B25" s="84"/>
      <c r="C25" s="84"/>
      <c r="D25" s="84"/>
      <c r="E25" s="84"/>
      <c r="F25" s="84"/>
    </row>
    <row r="26" spans="1:8" ht="14.25" customHeight="1" x14ac:dyDescent="0.2">
      <c r="A26" s="83" t="s">
        <v>109</v>
      </c>
      <c r="B26" s="94" t="s">
        <v>18</v>
      </c>
      <c r="C26" s="94" t="s">
        <v>263</v>
      </c>
      <c r="D26" s="94" t="s">
        <v>264</v>
      </c>
      <c r="E26" s="94" t="s">
        <v>62</v>
      </c>
      <c r="F26" s="94" t="s">
        <v>137</v>
      </c>
    </row>
    <row r="27" spans="1:8" ht="27.75" customHeight="1" x14ac:dyDescent="0.2">
      <c r="A27" s="83"/>
      <c r="B27" s="94"/>
      <c r="C27" s="94"/>
      <c r="D27" s="94"/>
      <c r="E27" s="94"/>
      <c r="F27" s="94"/>
    </row>
    <row r="28" spans="1:8" ht="18.75" customHeight="1" x14ac:dyDescent="0.2">
      <c r="A28" s="63">
        <v>1</v>
      </c>
      <c r="B28" s="64">
        <v>2</v>
      </c>
      <c r="C28" s="64">
        <v>3</v>
      </c>
      <c r="D28" s="64">
        <v>4</v>
      </c>
      <c r="E28" s="64">
        <v>5</v>
      </c>
      <c r="F28" s="64">
        <v>6</v>
      </c>
    </row>
    <row r="29" spans="1:8" ht="37.5" customHeight="1" x14ac:dyDescent="0.2">
      <c r="A29" s="39" t="s">
        <v>24</v>
      </c>
      <c r="B29" s="19" t="s">
        <v>13</v>
      </c>
      <c r="C29" s="41">
        <v>15130.8</v>
      </c>
      <c r="D29" s="41">
        <v>10807.5</v>
      </c>
      <c r="E29" s="42">
        <f t="shared" ref="E29:E30" si="0">D29-C29</f>
        <v>-4323.3</v>
      </c>
      <c r="F29" s="41">
        <f>D29/C29*100</f>
        <v>71.400000000000006</v>
      </c>
    </row>
    <row r="30" spans="1:8" ht="22.5" customHeight="1" x14ac:dyDescent="0.2">
      <c r="A30" s="52" t="s">
        <v>162</v>
      </c>
      <c r="B30" s="19" t="s">
        <v>14</v>
      </c>
      <c r="C30" s="41">
        <v>1620</v>
      </c>
      <c r="D30" s="41">
        <v>600.9</v>
      </c>
      <c r="E30" s="42">
        <f t="shared" si="0"/>
        <v>-1019.1</v>
      </c>
      <c r="F30" s="41">
        <f>D30/C30*100</f>
        <v>37.1</v>
      </c>
    </row>
    <row r="31" spans="1:8" s="3" customFormat="1" ht="36.75" customHeight="1" x14ac:dyDescent="0.2">
      <c r="A31" s="21" t="s">
        <v>256</v>
      </c>
      <c r="B31" s="22" t="s">
        <v>15</v>
      </c>
      <c r="C31" s="40">
        <f>SUM(C29:C30)</f>
        <v>16750.8</v>
      </c>
      <c r="D31" s="40">
        <f>SUM(D29:D30)</f>
        <v>11408.4</v>
      </c>
      <c r="E31" s="40">
        <f>E29+E30</f>
        <v>-5342.4</v>
      </c>
      <c r="F31" s="40">
        <f>D31/C31*100</f>
        <v>68.099999999999994</v>
      </c>
      <c r="H31" s="54"/>
    </row>
    <row r="32" spans="1:8" s="3" customFormat="1" ht="40.5" customHeight="1" x14ac:dyDescent="0.2">
      <c r="A32" s="21" t="s">
        <v>257</v>
      </c>
      <c r="B32" s="22" t="s">
        <v>16</v>
      </c>
      <c r="C32" s="40">
        <f>C33+C39+C44+C45+C46+C47+C48</f>
        <v>19846</v>
      </c>
      <c r="D32" s="40">
        <f>D33+D39+D44+D45+D46+D47+D48</f>
        <v>18271.3</v>
      </c>
      <c r="E32" s="40">
        <f>D32-C32</f>
        <v>-1574.7</v>
      </c>
      <c r="F32" s="40">
        <f>D32/C32*100</f>
        <v>92.1</v>
      </c>
      <c r="H32" s="54"/>
    </row>
    <row r="33" spans="1:7" s="3" customFormat="1" ht="33" customHeight="1" x14ac:dyDescent="0.2">
      <c r="A33" s="39" t="s">
        <v>179</v>
      </c>
      <c r="B33" s="49" t="s">
        <v>182</v>
      </c>
      <c r="C33" s="41">
        <f>SUM(C34:C38)</f>
        <v>2662.5</v>
      </c>
      <c r="D33" s="41">
        <f>SUM(D34:D38)</f>
        <v>1073.5999999999999</v>
      </c>
      <c r="E33" s="41">
        <f t="shared" ref="E33:E42" si="1">D33-C33</f>
        <v>-1588.9</v>
      </c>
      <c r="F33" s="41">
        <f t="shared" ref="F33:F42" si="2">D33/C33*100</f>
        <v>40.299999999999997</v>
      </c>
    </row>
    <row r="34" spans="1:7" s="3" customFormat="1" ht="33.75" customHeight="1" x14ac:dyDescent="0.2">
      <c r="A34" s="46" t="s">
        <v>251</v>
      </c>
      <c r="B34" s="49" t="s">
        <v>209</v>
      </c>
      <c r="C34" s="42">
        <v>1080</v>
      </c>
      <c r="D34" s="42">
        <v>415.8</v>
      </c>
      <c r="E34" s="42">
        <f t="shared" si="1"/>
        <v>-664.2</v>
      </c>
      <c r="F34" s="42">
        <f t="shared" si="2"/>
        <v>38.5</v>
      </c>
    </row>
    <row r="35" spans="1:7" s="3" customFormat="1" ht="24" customHeight="1" x14ac:dyDescent="0.2">
      <c r="A35" s="46" t="s">
        <v>266</v>
      </c>
      <c r="B35" s="49" t="s">
        <v>210</v>
      </c>
      <c r="C35" s="42">
        <v>9.6</v>
      </c>
      <c r="D35" s="42">
        <f>103.9+24.3</f>
        <v>128.19999999999999</v>
      </c>
      <c r="E35" s="42">
        <f t="shared" si="1"/>
        <v>118.6</v>
      </c>
      <c r="F35" s="42">
        <f t="shared" si="2"/>
        <v>1335.4</v>
      </c>
    </row>
    <row r="36" spans="1:7" s="3" customFormat="1" ht="34.5" customHeight="1" x14ac:dyDescent="0.2">
      <c r="A36" s="46" t="s">
        <v>249</v>
      </c>
      <c r="B36" s="49" t="s">
        <v>211</v>
      </c>
      <c r="C36" s="42">
        <v>600</v>
      </c>
      <c r="D36" s="42">
        <v>485.7</v>
      </c>
      <c r="E36" s="42">
        <f t="shared" si="1"/>
        <v>-114.3</v>
      </c>
      <c r="F36" s="42">
        <f t="shared" si="2"/>
        <v>81</v>
      </c>
    </row>
    <row r="37" spans="1:7" s="3" customFormat="1" ht="24" customHeight="1" x14ac:dyDescent="0.2">
      <c r="A37" s="46" t="s">
        <v>250</v>
      </c>
      <c r="B37" s="49" t="s">
        <v>212</v>
      </c>
      <c r="C37" s="42">
        <v>945</v>
      </c>
      <c r="D37" s="42">
        <v>31.3</v>
      </c>
      <c r="E37" s="42">
        <f t="shared" si="1"/>
        <v>-913.7</v>
      </c>
      <c r="F37" s="42">
        <f t="shared" si="2"/>
        <v>3.3</v>
      </c>
    </row>
    <row r="38" spans="1:7" s="3" customFormat="1" ht="24" customHeight="1" x14ac:dyDescent="0.2">
      <c r="A38" s="46" t="s">
        <v>177</v>
      </c>
      <c r="B38" s="49" t="s">
        <v>213</v>
      </c>
      <c r="C38" s="42">
        <v>27.9</v>
      </c>
      <c r="D38" s="42">
        <v>12.6</v>
      </c>
      <c r="E38" s="42">
        <f t="shared" si="1"/>
        <v>-15.3</v>
      </c>
      <c r="F38" s="42">
        <f t="shared" si="2"/>
        <v>45.2</v>
      </c>
    </row>
    <row r="39" spans="1:7" s="3" customFormat="1" ht="33" customHeight="1" x14ac:dyDescent="0.2">
      <c r="A39" s="39" t="s">
        <v>172</v>
      </c>
      <c r="B39" s="49" t="s">
        <v>183</v>
      </c>
      <c r="C39" s="41">
        <v>4162.3</v>
      </c>
      <c r="D39" s="41">
        <v>3237.2</v>
      </c>
      <c r="E39" s="41">
        <f t="shared" si="1"/>
        <v>-925.1</v>
      </c>
      <c r="F39" s="41">
        <f t="shared" si="2"/>
        <v>77.8</v>
      </c>
    </row>
    <row r="40" spans="1:7" s="3" customFormat="1" ht="23.25" customHeight="1" x14ac:dyDescent="0.2">
      <c r="A40" s="46" t="s">
        <v>173</v>
      </c>
      <c r="B40" s="49" t="s">
        <v>214</v>
      </c>
      <c r="C40" s="42">
        <v>3217.3</v>
      </c>
      <c r="D40" s="42">
        <v>0</v>
      </c>
      <c r="E40" s="42">
        <f t="shared" si="1"/>
        <v>-3217.3</v>
      </c>
      <c r="F40" s="42">
        <f t="shared" si="2"/>
        <v>0</v>
      </c>
    </row>
    <row r="41" spans="1:7" s="3" customFormat="1" ht="23.25" customHeight="1" x14ac:dyDescent="0.2">
      <c r="A41" s="46" t="s">
        <v>174</v>
      </c>
      <c r="B41" s="49" t="s">
        <v>215</v>
      </c>
      <c r="C41" s="42">
        <v>120</v>
      </c>
      <c r="D41" s="42">
        <v>108.6</v>
      </c>
      <c r="E41" s="42">
        <f t="shared" si="1"/>
        <v>-11.4</v>
      </c>
      <c r="F41" s="42">
        <f t="shared" si="2"/>
        <v>90.5</v>
      </c>
    </row>
    <row r="42" spans="1:7" s="3" customFormat="1" ht="23.25" customHeight="1" x14ac:dyDescent="0.2">
      <c r="A42" s="46" t="s">
        <v>175</v>
      </c>
      <c r="B42" s="49" t="s">
        <v>216</v>
      </c>
      <c r="C42" s="42">
        <v>800</v>
      </c>
      <c r="D42" s="42">
        <v>785.4</v>
      </c>
      <c r="E42" s="42">
        <f t="shared" si="1"/>
        <v>-14.6</v>
      </c>
      <c r="F42" s="42">
        <f t="shared" si="2"/>
        <v>98.2</v>
      </c>
      <c r="G42" s="54"/>
    </row>
    <row r="43" spans="1:7" s="3" customFormat="1" ht="23.25" customHeight="1" x14ac:dyDescent="0.2">
      <c r="A43" s="46" t="s">
        <v>176</v>
      </c>
      <c r="B43" s="49" t="s">
        <v>217</v>
      </c>
      <c r="C43" s="42">
        <v>25</v>
      </c>
      <c r="D43" s="42">
        <v>3.8</v>
      </c>
      <c r="E43" s="42">
        <f t="shared" ref="E43:E49" si="3">D43-C43</f>
        <v>-21.2</v>
      </c>
      <c r="F43" s="42">
        <f t="shared" ref="F43:F49" si="4">D43/C43*100</f>
        <v>15.2</v>
      </c>
    </row>
    <row r="44" spans="1:7" s="3" customFormat="1" ht="28.5" customHeight="1" x14ac:dyDescent="0.2">
      <c r="A44" s="39" t="s">
        <v>1</v>
      </c>
      <c r="B44" s="49" t="s">
        <v>184</v>
      </c>
      <c r="C44" s="41">
        <v>10717.2</v>
      </c>
      <c r="D44" s="41">
        <f>13077.4-2951.1-266.6</f>
        <v>9859.7000000000007</v>
      </c>
      <c r="E44" s="41">
        <f t="shared" si="3"/>
        <v>-857.5</v>
      </c>
      <c r="F44" s="41">
        <f t="shared" si="4"/>
        <v>92</v>
      </c>
    </row>
    <row r="45" spans="1:7" s="3" customFormat="1" ht="26.25" customHeight="1" x14ac:dyDescent="0.2">
      <c r="A45" s="39" t="s">
        <v>2</v>
      </c>
      <c r="B45" s="49" t="s">
        <v>185</v>
      </c>
      <c r="C45" s="41">
        <v>2144</v>
      </c>
      <c r="D45" s="41">
        <f>2814.2-562.9-144</f>
        <v>2107.3000000000002</v>
      </c>
      <c r="E45" s="41">
        <f t="shared" si="3"/>
        <v>-36.700000000000003</v>
      </c>
      <c r="F45" s="41">
        <f t="shared" si="4"/>
        <v>98.3</v>
      </c>
      <c r="G45" s="54"/>
    </row>
    <row r="46" spans="1:7" s="3" customFormat="1" ht="51.75" customHeight="1" x14ac:dyDescent="0.2">
      <c r="A46" s="39" t="s">
        <v>159</v>
      </c>
      <c r="B46" s="49" t="s">
        <v>186</v>
      </c>
      <c r="C46" s="41"/>
      <c r="D46" s="41">
        <v>280.3</v>
      </c>
      <c r="E46" s="41"/>
      <c r="F46" s="41"/>
    </row>
    <row r="47" spans="1:7" s="3" customFormat="1" ht="21.75" customHeight="1" x14ac:dyDescent="0.2">
      <c r="A47" s="39" t="s">
        <v>3</v>
      </c>
      <c r="B47" s="49" t="s">
        <v>187</v>
      </c>
      <c r="C47" s="41">
        <v>160</v>
      </c>
      <c r="D47" s="41">
        <v>1698.2</v>
      </c>
      <c r="E47" s="41">
        <f t="shared" si="3"/>
        <v>1538.2</v>
      </c>
      <c r="F47" s="41">
        <f t="shared" si="4"/>
        <v>1061.4000000000001</v>
      </c>
    </row>
    <row r="48" spans="1:7" s="3" customFormat="1" ht="21.75" customHeight="1" x14ac:dyDescent="0.2">
      <c r="A48" s="39" t="s">
        <v>254</v>
      </c>
      <c r="B48" s="49" t="s">
        <v>188</v>
      </c>
      <c r="C48" s="41">
        <v>0</v>
      </c>
      <c r="D48" s="41">
        <v>15</v>
      </c>
      <c r="E48" s="41">
        <f t="shared" si="3"/>
        <v>15</v>
      </c>
      <c r="F48" s="41">
        <v>0</v>
      </c>
    </row>
    <row r="49" spans="1:13" s="3" customFormat="1" ht="30" customHeight="1" x14ac:dyDescent="0.2">
      <c r="A49" s="21" t="s">
        <v>180</v>
      </c>
      <c r="B49" s="22" t="s">
        <v>25</v>
      </c>
      <c r="C49" s="40">
        <v>1460.6</v>
      </c>
      <c r="D49" s="40">
        <v>3516.9</v>
      </c>
      <c r="E49" s="40">
        <f t="shared" si="3"/>
        <v>2056.3000000000002</v>
      </c>
      <c r="F49" s="40">
        <f t="shared" si="4"/>
        <v>240.8</v>
      </c>
      <c r="H49" s="54"/>
    </row>
    <row r="50" spans="1:13" s="3" customFormat="1" ht="21.75" customHeight="1" x14ac:dyDescent="0.2">
      <c r="A50" s="39" t="s">
        <v>149</v>
      </c>
      <c r="B50" s="49" t="s">
        <v>189</v>
      </c>
      <c r="C50" s="41">
        <v>21</v>
      </c>
      <c r="D50" s="41"/>
      <c r="E50" s="41">
        <f t="shared" ref="E50:E67" si="5">D50-C50</f>
        <v>-21</v>
      </c>
      <c r="F50" s="41">
        <v>0</v>
      </c>
    </row>
    <row r="51" spans="1:13" s="3" customFormat="1" ht="21.75" customHeight="1" x14ac:dyDescent="0.2">
      <c r="A51" s="39" t="s">
        <v>150</v>
      </c>
      <c r="B51" s="49" t="s">
        <v>190</v>
      </c>
      <c r="C51" s="41"/>
      <c r="D51" s="41"/>
      <c r="E51" s="41">
        <f t="shared" si="5"/>
        <v>0</v>
      </c>
      <c r="F51" s="41">
        <v>100</v>
      </c>
    </row>
    <row r="52" spans="1:13" s="3" customFormat="1" ht="21.75" customHeight="1" x14ac:dyDescent="0.2">
      <c r="A52" s="39" t="s">
        <v>151</v>
      </c>
      <c r="B52" s="49" t="s">
        <v>191</v>
      </c>
      <c r="C52" s="41">
        <v>44</v>
      </c>
      <c r="D52" s="41"/>
      <c r="E52" s="41">
        <f t="shared" si="5"/>
        <v>-44</v>
      </c>
      <c r="F52" s="41">
        <v>100</v>
      </c>
    </row>
    <row r="53" spans="1:13" s="3" customFormat="1" ht="21.75" customHeight="1" x14ac:dyDescent="0.2">
      <c r="A53" s="39" t="s">
        <v>55</v>
      </c>
      <c r="B53" s="49" t="s">
        <v>192</v>
      </c>
      <c r="C53" s="41"/>
      <c r="D53" s="41"/>
      <c r="E53" s="41">
        <f t="shared" si="5"/>
        <v>0</v>
      </c>
      <c r="F53" s="41">
        <v>100</v>
      </c>
    </row>
    <row r="54" spans="1:13" s="3" customFormat="1" ht="21.75" customHeight="1" x14ac:dyDescent="0.2">
      <c r="A54" s="39" t="s">
        <v>152</v>
      </c>
      <c r="B54" s="49" t="s">
        <v>193</v>
      </c>
      <c r="C54" s="41">
        <v>9.6</v>
      </c>
      <c r="D54" s="41">
        <v>0</v>
      </c>
      <c r="E54" s="41">
        <f t="shared" si="5"/>
        <v>-9.6</v>
      </c>
      <c r="F54" s="41">
        <v>0</v>
      </c>
    </row>
    <row r="55" spans="1:13" s="3" customFormat="1" ht="21.75" customHeight="1" x14ac:dyDescent="0.2">
      <c r="A55" s="39" t="s">
        <v>56</v>
      </c>
      <c r="B55" s="49" t="s">
        <v>194</v>
      </c>
      <c r="C55" s="41">
        <v>1147.5</v>
      </c>
      <c r="D55" s="41">
        <v>2951.1</v>
      </c>
      <c r="E55" s="41">
        <f t="shared" si="5"/>
        <v>1803.6</v>
      </c>
      <c r="F55" s="41">
        <f t="shared" ref="F55:F56" si="6">D55/C55*100</f>
        <v>257.2</v>
      </c>
    </row>
    <row r="56" spans="1:13" s="3" customFormat="1" ht="21.75" customHeight="1" x14ac:dyDescent="0.2">
      <c r="A56" s="39" t="s">
        <v>57</v>
      </c>
      <c r="B56" s="49" t="s">
        <v>195</v>
      </c>
      <c r="C56" s="41">
        <v>229.5</v>
      </c>
      <c r="D56" s="41">
        <v>562.9</v>
      </c>
      <c r="E56" s="41">
        <f t="shared" si="5"/>
        <v>333.4</v>
      </c>
      <c r="F56" s="41">
        <f t="shared" si="6"/>
        <v>245.3</v>
      </c>
    </row>
    <row r="57" spans="1:13" s="3" customFormat="1" ht="21.75" customHeight="1" x14ac:dyDescent="0.2">
      <c r="A57" s="39" t="s">
        <v>153</v>
      </c>
      <c r="B57" s="49" t="s">
        <v>196</v>
      </c>
      <c r="C57" s="41"/>
      <c r="D57" s="41"/>
      <c r="E57" s="41">
        <f t="shared" si="5"/>
        <v>0</v>
      </c>
      <c r="F57" s="41">
        <v>0</v>
      </c>
    </row>
    <row r="58" spans="1:13" s="3" customFormat="1" ht="21.75" customHeight="1" x14ac:dyDescent="0.2">
      <c r="A58" s="39" t="s">
        <v>255</v>
      </c>
      <c r="B58" s="49" t="s">
        <v>197</v>
      </c>
      <c r="C58" s="41"/>
      <c r="D58" s="41">
        <v>24.3</v>
      </c>
      <c r="E58" s="41">
        <f t="shared" si="5"/>
        <v>24.3</v>
      </c>
      <c r="F58" s="41">
        <v>100</v>
      </c>
    </row>
    <row r="59" spans="1:13" s="3" customFormat="1" ht="21.75" customHeight="1" x14ac:dyDescent="0.2">
      <c r="A59" s="39" t="s">
        <v>154</v>
      </c>
      <c r="B59" s="49" t="s">
        <v>198</v>
      </c>
      <c r="C59" s="41"/>
      <c r="D59" s="41"/>
      <c r="E59" s="41">
        <f t="shared" si="5"/>
        <v>0</v>
      </c>
      <c r="F59" s="41">
        <v>0</v>
      </c>
    </row>
    <row r="60" spans="1:13" s="3" customFormat="1" ht="21.75" customHeight="1" x14ac:dyDescent="0.2">
      <c r="A60" s="39" t="s">
        <v>155</v>
      </c>
      <c r="B60" s="49" t="s">
        <v>199</v>
      </c>
      <c r="C60" s="41"/>
      <c r="D60" s="41"/>
      <c r="E60" s="41">
        <f t="shared" si="5"/>
        <v>0</v>
      </c>
      <c r="F60" s="41">
        <v>100</v>
      </c>
    </row>
    <row r="61" spans="1:13" s="3" customFormat="1" ht="21.75" customHeight="1" x14ac:dyDescent="0.2">
      <c r="A61" s="39" t="s">
        <v>156</v>
      </c>
      <c r="B61" s="49" t="s">
        <v>200</v>
      </c>
      <c r="C61" s="41"/>
      <c r="D61" s="41"/>
      <c r="E61" s="41">
        <f t="shared" si="5"/>
        <v>0</v>
      </c>
      <c r="F61" s="41">
        <v>100</v>
      </c>
    </row>
    <row r="62" spans="1:13" s="3" customFormat="1" ht="21.75" customHeight="1" x14ac:dyDescent="0.2">
      <c r="A62" s="39" t="s">
        <v>157</v>
      </c>
      <c r="B62" s="49" t="s">
        <v>201</v>
      </c>
      <c r="C62" s="41">
        <v>9</v>
      </c>
      <c r="D62" s="41">
        <v>0</v>
      </c>
      <c r="E62" s="41">
        <f t="shared" si="5"/>
        <v>-9</v>
      </c>
      <c r="F62" s="41">
        <f>D62/C62*100</f>
        <v>0</v>
      </c>
    </row>
    <row r="63" spans="1:13" ht="22.5" customHeight="1" x14ac:dyDescent="0.2">
      <c r="A63" s="21" t="s">
        <v>163</v>
      </c>
      <c r="B63" s="22" t="s">
        <v>26</v>
      </c>
      <c r="C63" s="40">
        <f>C64+C65+C66+C68+C69+C70+C71</f>
        <v>4502.3</v>
      </c>
      <c r="D63" s="40">
        <f>D64+D65+D66+D69+D70+D71+D68+D67</f>
        <v>7214.5</v>
      </c>
      <c r="E63" s="40">
        <f t="shared" si="5"/>
        <v>2712.2</v>
      </c>
      <c r="F63" s="40">
        <f>D63/C63*100</f>
        <v>160.19999999999999</v>
      </c>
      <c r="M63" s="47"/>
    </row>
    <row r="64" spans="1:13" ht="22.5" customHeight="1" x14ac:dyDescent="0.2">
      <c r="A64" s="39" t="s">
        <v>164</v>
      </c>
      <c r="B64" s="49" t="s">
        <v>202</v>
      </c>
      <c r="C64" s="56">
        <v>240</v>
      </c>
      <c r="D64" s="56">
        <v>78.5</v>
      </c>
      <c r="E64" s="41">
        <f t="shared" si="5"/>
        <v>-161.5</v>
      </c>
      <c r="F64" s="41">
        <f>D64/C64*100</f>
        <v>32.700000000000003</v>
      </c>
    </row>
    <row r="65" spans="1:8" ht="22.5" customHeight="1" x14ac:dyDescent="0.2">
      <c r="A65" s="39" t="s">
        <v>167</v>
      </c>
      <c r="B65" s="49" t="s">
        <v>203</v>
      </c>
      <c r="C65" s="57"/>
      <c r="D65" s="57"/>
      <c r="E65" s="41">
        <f t="shared" si="5"/>
        <v>0</v>
      </c>
      <c r="F65" s="57">
        <v>0</v>
      </c>
    </row>
    <row r="66" spans="1:8" ht="24" customHeight="1" x14ac:dyDescent="0.2">
      <c r="A66" s="39" t="s">
        <v>169</v>
      </c>
      <c r="B66" s="49" t="s">
        <v>204</v>
      </c>
      <c r="C66" s="56">
        <f>C67</f>
        <v>0</v>
      </c>
      <c r="D66" s="56">
        <v>504.6</v>
      </c>
      <c r="E66" s="56">
        <f t="shared" ref="E66:E72" si="7">D66-C66</f>
        <v>504.6</v>
      </c>
      <c r="F66" s="56">
        <v>0</v>
      </c>
    </row>
    <row r="67" spans="1:8" s="50" customFormat="1" ht="24" customHeight="1" x14ac:dyDescent="0.2">
      <c r="A67" s="48" t="s">
        <v>168</v>
      </c>
      <c r="B67" s="49" t="s">
        <v>208</v>
      </c>
      <c r="C67" s="58"/>
      <c r="D67" s="58">
        <v>159.9</v>
      </c>
      <c r="E67" s="41">
        <f t="shared" si="5"/>
        <v>159.9</v>
      </c>
      <c r="F67" s="56"/>
    </row>
    <row r="68" spans="1:8" s="50" customFormat="1" ht="32.25" customHeight="1" x14ac:dyDescent="0.2">
      <c r="A68" s="48" t="s">
        <v>170</v>
      </c>
      <c r="B68" s="49" t="s">
        <v>238</v>
      </c>
      <c r="C68" s="58">
        <v>4162.3</v>
      </c>
      <c r="D68" s="58">
        <v>3057</v>
      </c>
      <c r="E68" s="58">
        <f t="shared" si="7"/>
        <v>-1105.3</v>
      </c>
      <c r="F68" s="58">
        <f>D68/C68*100</f>
        <v>73.400000000000006</v>
      </c>
    </row>
    <row r="69" spans="1:8" s="50" customFormat="1" ht="32.25" customHeight="1" x14ac:dyDescent="0.2">
      <c r="A69" s="48" t="s">
        <v>265</v>
      </c>
      <c r="B69" s="49" t="s">
        <v>239</v>
      </c>
      <c r="C69" s="58">
        <v>0</v>
      </c>
      <c r="D69" s="58">
        <v>3217.1</v>
      </c>
      <c r="E69" s="58">
        <f t="shared" si="7"/>
        <v>3217.1</v>
      </c>
      <c r="F69" s="58">
        <v>0</v>
      </c>
    </row>
    <row r="70" spans="1:8" s="50" customFormat="1" ht="32.25" customHeight="1" x14ac:dyDescent="0.2">
      <c r="A70" s="48" t="s">
        <v>171</v>
      </c>
      <c r="B70" s="49" t="s">
        <v>240</v>
      </c>
      <c r="C70" s="58">
        <v>100</v>
      </c>
      <c r="D70" s="58">
        <v>0</v>
      </c>
      <c r="E70" s="58">
        <f t="shared" si="7"/>
        <v>-100</v>
      </c>
      <c r="F70" s="58">
        <f>D70/C70*100</f>
        <v>0</v>
      </c>
      <c r="H70" s="51"/>
    </row>
    <row r="71" spans="1:8" ht="36" customHeight="1" x14ac:dyDescent="0.2">
      <c r="A71" s="39" t="s">
        <v>181</v>
      </c>
      <c r="B71" s="49" t="s">
        <v>241</v>
      </c>
      <c r="C71" s="57"/>
      <c r="D71" s="57">
        <v>197.4</v>
      </c>
      <c r="E71" s="41">
        <f t="shared" si="7"/>
        <v>197.4</v>
      </c>
      <c r="F71" s="57">
        <v>0</v>
      </c>
    </row>
    <row r="72" spans="1:8" ht="21.75" customHeight="1" x14ac:dyDescent="0.2">
      <c r="A72" s="21" t="s">
        <v>206</v>
      </c>
      <c r="B72" s="22" t="s">
        <v>27</v>
      </c>
      <c r="C72" s="40">
        <f>C73+C74+C75+C76+C77+C80</f>
        <v>100</v>
      </c>
      <c r="D72" s="40">
        <f>D73+D74+D75+D76+D77+D80</f>
        <v>627.79999999999995</v>
      </c>
      <c r="E72" s="40">
        <f t="shared" si="7"/>
        <v>527.79999999999995</v>
      </c>
      <c r="F72" s="40">
        <v>0</v>
      </c>
    </row>
    <row r="73" spans="1:8" ht="21" customHeight="1" x14ac:dyDescent="0.2">
      <c r="A73" s="53" t="s">
        <v>258</v>
      </c>
      <c r="B73" s="49" t="s">
        <v>147</v>
      </c>
      <c r="C73" s="57">
        <v>0</v>
      </c>
      <c r="D73" s="57">
        <v>180.2</v>
      </c>
      <c r="E73" s="57"/>
      <c r="F73" s="57"/>
    </row>
    <row r="74" spans="1:8" ht="21" customHeight="1" x14ac:dyDescent="0.2">
      <c r="A74" s="53" t="s">
        <v>1</v>
      </c>
      <c r="B74" s="49" t="s">
        <v>148</v>
      </c>
      <c r="C74" s="57">
        <v>0</v>
      </c>
      <c r="D74" s="75">
        <v>266.60000000000002</v>
      </c>
      <c r="E74" s="57"/>
      <c r="F74" s="57"/>
      <c r="H74" s="47"/>
    </row>
    <row r="75" spans="1:8" ht="21" customHeight="1" x14ac:dyDescent="0.2">
      <c r="A75" s="53" t="s">
        <v>2</v>
      </c>
      <c r="B75" s="49" t="s">
        <v>165</v>
      </c>
      <c r="C75" s="57">
        <v>0</v>
      </c>
      <c r="D75" s="75">
        <v>144</v>
      </c>
      <c r="E75" s="57"/>
      <c r="F75" s="57"/>
      <c r="G75" s="47"/>
      <c r="H75" s="47"/>
    </row>
    <row r="76" spans="1:8" ht="21" customHeight="1" x14ac:dyDescent="0.2">
      <c r="A76" s="18" t="s">
        <v>158</v>
      </c>
      <c r="B76" s="49" t="s">
        <v>166</v>
      </c>
      <c r="C76" s="57">
        <v>0</v>
      </c>
      <c r="D76" s="75"/>
      <c r="E76" s="57">
        <f>D76-C76</f>
        <v>0</v>
      </c>
      <c r="F76" s="57">
        <v>0</v>
      </c>
    </row>
    <row r="77" spans="1:8" ht="21" customHeight="1" x14ac:dyDescent="0.2">
      <c r="A77" s="18" t="s">
        <v>205</v>
      </c>
      <c r="B77" s="49" t="s">
        <v>207</v>
      </c>
      <c r="C77" s="57">
        <v>100</v>
      </c>
      <c r="D77" s="57">
        <v>37</v>
      </c>
      <c r="E77" s="57"/>
      <c r="F77" s="57"/>
    </row>
    <row r="78" spans="1:8" ht="26.25" customHeight="1" x14ac:dyDescent="0.2">
      <c r="A78" s="48" t="s">
        <v>218</v>
      </c>
      <c r="B78" s="49" t="s">
        <v>219</v>
      </c>
      <c r="C78" s="57"/>
      <c r="D78" s="57"/>
      <c r="E78" s="57"/>
      <c r="F78" s="57"/>
    </row>
    <row r="79" spans="1:8" ht="21.75" customHeight="1" x14ac:dyDescent="0.2">
      <c r="A79" s="48" t="s">
        <v>220</v>
      </c>
      <c r="B79" s="49" t="s">
        <v>221</v>
      </c>
      <c r="C79" s="57"/>
      <c r="D79" s="57">
        <v>0</v>
      </c>
      <c r="E79" s="57"/>
      <c r="F79" s="57"/>
    </row>
    <row r="80" spans="1:8" ht="21.75" customHeight="1" x14ac:dyDescent="0.2">
      <c r="A80" s="48" t="s">
        <v>222</v>
      </c>
      <c r="B80" s="49" t="s">
        <v>223</v>
      </c>
      <c r="C80" s="57"/>
      <c r="D80" s="57">
        <v>0</v>
      </c>
      <c r="E80" s="57"/>
      <c r="F80" s="57"/>
    </row>
    <row r="81" spans="1:8" ht="21.75" customHeight="1" x14ac:dyDescent="0.2">
      <c r="A81" s="48" t="s">
        <v>225</v>
      </c>
      <c r="B81" s="49" t="s">
        <v>224</v>
      </c>
      <c r="C81" s="57"/>
      <c r="D81" s="57"/>
      <c r="E81" s="57"/>
      <c r="F81" s="57"/>
    </row>
    <row r="82" spans="1:8" s="7" customFormat="1" ht="22.5" customHeight="1" x14ac:dyDescent="0.2">
      <c r="A82" s="21" t="s">
        <v>160</v>
      </c>
      <c r="B82" s="22" t="s">
        <v>28</v>
      </c>
      <c r="C82" s="40">
        <v>0</v>
      </c>
      <c r="D82" s="40">
        <v>0</v>
      </c>
      <c r="E82" s="40">
        <v>0</v>
      </c>
      <c r="F82" s="40">
        <v>0</v>
      </c>
    </row>
    <row r="83" spans="1:8" ht="22.5" customHeight="1" x14ac:dyDescent="0.2">
      <c r="A83" s="24" t="s">
        <v>226</v>
      </c>
      <c r="B83" s="22" t="s">
        <v>29</v>
      </c>
      <c r="C83" s="40">
        <v>0</v>
      </c>
      <c r="D83" s="40">
        <v>0</v>
      </c>
      <c r="E83" s="40">
        <f>D83-C83</f>
        <v>0</v>
      </c>
      <c r="F83" s="40">
        <v>0</v>
      </c>
    </row>
    <row r="84" spans="1:8" ht="21" customHeight="1" x14ac:dyDescent="0.2">
      <c r="A84" s="24" t="s">
        <v>227</v>
      </c>
      <c r="B84" s="22" t="s">
        <v>4</v>
      </c>
      <c r="C84" s="40"/>
      <c r="D84" s="40"/>
      <c r="E84" s="40">
        <f>D84-C84</f>
        <v>0</v>
      </c>
      <c r="F84" s="40">
        <v>0</v>
      </c>
    </row>
    <row r="85" spans="1:8" ht="22.5" customHeight="1" x14ac:dyDescent="0.2">
      <c r="A85" s="24" t="s">
        <v>146</v>
      </c>
      <c r="B85" s="22" t="s">
        <v>19</v>
      </c>
      <c r="C85" s="40">
        <v>200</v>
      </c>
      <c r="D85" s="40">
        <v>1616.2</v>
      </c>
      <c r="E85" s="40">
        <f>SUM(E86:E87)</f>
        <v>1616.2</v>
      </c>
      <c r="F85" s="40">
        <v>0</v>
      </c>
    </row>
    <row r="86" spans="1:8" ht="18.75" customHeight="1" x14ac:dyDescent="0.2">
      <c r="A86" s="55" t="s">
        <v>248</v>
      </c>
      <c r="B86" s="19" t="s">
        <v>228</v>
      </c>
      <c r="C86" s="42">
        <v>0</v>
      </c>
      <c r="D86" s="42">
        <v>1616.2</v>
      </c>
      <c r="E86" s="42">
        <f>D86-C86</f>
        <v>1616.2</v>
      </c>
      <c r="F86" s="42"/>
    </row>
    <row r="87" spans="1:8" ht="18.75" customHeight="1" x14ac:dyDescent="0.2">
      <c r="A87" s="55" t="s">
        <v>178</v>
      </c>
      <c r="B87" s="19" t="s">
        <v>229</v>
      </c>
      <c r="C87" s="42"/>
      <c r="D87" s="42"/>
      <c r="E87" s="42">
        <f>D87-C87</f>
        <v>0</v>
      </c>
      <c r="F87" s="42"/>
    </row>
    <row r="88" spans="1:8" ht="24" customHeight="1" x14ac:dyDescent="0.2">
      <c r="A88" s="76" t="s">
        <v>23</v>
      </c>
      <c r="B88" s="22" t="s">
        <v>20</v>
      </c>
      <c r="C88" s="77">
        <f>C31+C63+C84+C83+C85</f>
        <v>21453.1</v>
      </c>
      <c r="D88" s="77">
        <f>D31+D63+D84+D83+D85</f>
        <v>20239.099999999999</v>
      </c>
      <c r="E88" s="77">
        <f>D88-C88</f>
        <v>-1214</v>
      </c>
      <c r="F88" s="77">
        <f>D88/C88*100</f>
        <v>94.3</v>
      </c>
      <c r="H88" s="47"/>
    </row>
    <row r="89" spans="1:8" ht="24" customHeight="1" x14ac:dyDescent="0.2">
      <c r="A89" s="76" t="s">
        <v>125</v>
      </c>
      <c r="B89" s="22" t="s">
        <v>21</v>
      </c>
      <c r="C89" s="77">
        <f>C72+C32+C82+C49</f>
        <v>21406.6</v>
      </c>
      <c r="D89" s="77">
        <f>D72+D32+D82+D49</f>
        <v>22416</v>
      </c>
      <c r="E89" s="77">
        <f>D89-C89</f>
        <v>1009.4</v>
      </c>
      <c r="F89" s="77">
        <f>D89/C89*100</f>
        <v>104.7</v>
      </c>
      <c r="H89" s="47"/>
    </row>
    <row r="90" spans="1:8" ht="24" customHeight="1" x14ac:dyDescent="0.2">
      <c r="A90" s="24" t="s">
        <v>110</v>
      </c>
      <c r="B90" s="22"/>
      <c r="C90" s="62"/>
      <c r="D90" s="62"/>
      <c r="E90" s="62"/>
      <c r="F90" s="62"/>
    </row>
    <row r="91" spans="1:8" ht="23.25" customHeight="1" x14ac:dyDescent="0.2">
      <c r="A91" s="23" t="s">
        <v>30</v>
      </c>
      <c r="B91" s="19" t="s">
        <v>6</v>
      </c>
      <c r="C91" s="41">
        <f>C88-C89</f>
        <v>46.5</v>
      </c>
      <c r="D91" s="41">
        <f>D88-D89</f>
        <v>-2176.9</v>
      </c>
      <c r="E91" s="41">
        <f t="shared" ref="E91:E96" si="8">D91-C91</f>
        <v>-2223.4</v>
      </c>
      <c r="F91" s="41"/>
    </row>
    <row r="92" spans="1:8" ht="23.25" customHeight="1" x14ac:dyDescent="0.2">
      <c r="A92" s="18" t="s">
        <v>0</v>
      </c>
      <c r="B92" s="19" t="s">
        <v>7</v>
      </c>
      <c r="C92" s="43">
        <f>C31+C63-C32-C49-C72</f>
        <v>-153.5</v>
      </c>
      <c r="D92" s="43">
        <f>D31+D63-D32-D49-D72</f>
        <v>-3793.1</v>
      </c>
      <c r="E92" s="43">
        <f t="shared" si="8"/>
        <v>-3639.6</v>
      </c>
      <c r="F92" s="43"/>
    </row>
    <row r="93" spans="1:8" ht="36" customHeight="1" x14ac:dyDescent="0.2">
      <c r="A93" s="18" t="s">
        <v>17</v>
      </c>
      <c r="B93" s="19" t="s">
        <v>8</v>
      </c>
      <c r="C93" s="43">
        <f>C88-C89</f>
        <v>46.5</v>
      </c>
      <c r="D93" s="43">
        <f>D88-D89</f>
        <v>-2176.9</v>
      </c>
      <c r="E93" s="43">
        <f t="shared" si="8"/>
        <v>-2223.4</v>
      </c>
      <c r="F93" s="41"/>
    </row>
    <row r="94" spans="1:8" s="4" customFormat="1" ht="22.5" customHeight="1" x14ac:dyDescent="0.2">
      <c r="A94" s="18" t="s">
        <v>31</v>
      </c>
      <c r="B94" s="19" t="s">
        <v>9</v>
      </c>
      <c r="C94" s="40"/>
      <c r="D94" s="43"/>
      <c r="E94" s="43"/>
      <c r="F94" s="41"/>
    </row>
    <row r="95" spans="1:8" s="3" customFormat="1" ht="24" customHeight="1" x14ac:dyDescent="0.2">
      <c r="A95" s="21" t="s">
        <v>32</v>
      </c>
      <c r="B95" s="22" t="s">
        <v>10</v>
      </c>
      <c r="C95" s="44">
        <f>C93</f>
        <v>46.5</v>
      </c>
      <c r="D95" s="44">
        <f>D93</f>
        <v>-2176.9</v>
      </c>
      <c r="E95" s="44">
        <f t="shared" si="8"/>
        <v>-2223.4</v>
      </c>
      <c r="F95" s="41"/>
    </row>
    <row r="96" spans="1:8" s="4" customFormat="1" ht="23.25" customHeight="1" x14ac:dyDescent="0.2">
      <c r="A96" s="18" t="s">
        <v>33</v>
      </c>
      <c r="B96" s="19" t="s">
        <v>36</v>
      </c>
      <c r="C96" s="45"/>
      <c r="D96" s="45"/>
      <c r="E96" s="43">
        <f t="shared" si="8"/>
        <v>0</v>
      </c>
      <c r="F96" s="41"/>
    </row>
    <row r="97" spans="1:11" s="4" customFormat="1" ht="23.25" customHeight="1" x14ac:dyDescent="0.2">
      <c r="A97" s="18" t="s">
        <v>34</v>
      </c>
      <c r="B97" s="19" t="s">
        <v>64</v>
      </c>
      <c r="C97" s="44">
        <f>C95</f>
        <v>46.5</v>
      </c>
      <c r="D97" s="44">
        <f>D95</f>
        <v>-2176.9</v>
      </c>
      <c r="E97" s="43">
        <f t="shared" ref="E97" si="9">D97-C97</f>
        <v>-2223.4</v>
      </c>
      <c r="F97" s="43"/>
    </row>
    <row r="98" spans="1:11" s="4" customFormat="1" ht="23.25" customHeight="1" x14ac:dyDescent="0.2">
      <c r="A98" s="27"/>
      <c r="B98" s="28"/>
      <c r="C98" s="59"/>
      <c r="D98" s="59"/>
      <c r="E98" s="60"/>
      <c r="F98" s="60"/>
    </row>
    <row r="99" spans="1:11" s="5" customFormat="1" ht="18.75" x14ac:dyDescent="0.2">
      <c r="A99" s="8" t="s">
        <v>262</v>
      </c>
      <c r="B99" s="6"/>
      <c r="C99" s="9"/>
      <c r="D99" s="9"/>
      <c r="E99" s="9" t="s">
        <v>261</v>
      </c>
      <c r="F99" s="9"/>
      <c r="G99" s="9"/>
      <c r="H99" s="9"/>
      <c r="I99" s="9"/>
      <c r="J99" s="10"/>
      <c r="K99" s="10"/>
    </row>
    <row r="100" spans="1:11" s="79" customFormat="1" ht="6.75" customHeight="1" x14ac:dyDescent="0.3">
      <c r="A100" s="11" t="s">
        <v>132</v>
      </c>
      <c r="B100" s="11"/>
      <c r="C100" s="12" t="s">
        <v>133</v>
      </c>
      <c r="D100" s="12"/>
      <c r="E100" s="16" t="s">
        <v>136</v>
      </c>
      <c r="F100" s="78"/>
      <c r="H100" s="12"/>
      <c r="I100" s="13"/>
      <c r="J100" s="14"/>
      <c r="K100" s="14"/>
    </row>
    <row r="101" spans="1:11" s="5" customFormat="1" ht="18.75" x14ac:dyDescent="0.2">
      <c r="A101" s="15" t="s">
        <v>134</v>
      </c>
      <c r="B101" s="6"/>
      <c r="C101" s="15" t="s">
        <v>98</v>
      </c>
      <c r="D101" s="6"/>
      <c r="E101" s="17" t="s">
        <v>135</v>
      </c>
      <c r="F101" s="6"/>
      <c r="H101" s="6"/>
      <c r="I101" s="6"/>
    </row>
    <row r="102" spans="1:11" s="4" customFormat="1" ht="23.25" customHeight="1" x14ac:dyDescent="0.2">
      <c r="A102" s="27"/>
      <c r="B102" s="28"/>
      <c r="C102" s="59"/>
      <c r="D102" s="59"/>
      <c r="E102" s="60"/>
      <c r="F102" s="60"/>
    </row>
    <row r="103" spans="1:11" s="5" customFormat="1" ht="18.75" x14ac:dyDescent="0.2">
      <c r="A103" s="8" t="s">
        <v>252</v>
      </c>
      <c r="B103" s="6"/>
      <c r="C103" s="9"/>
      <c r="D103" s="9"/>
      <c r="E103" s="9" t="s">
        <v>253</v>
      </c>
      <c r="F103" s="9"/>
      <c r="G103" s="9"/>
      <c r="H103" s="9"/>
      <c r="I103" s="9"/>
      <c r="J103" s="10"/>
      <c r="K103" s="10"/>
    </row>
    <row r="104" spans="1:11" s="79" customFormat="1" ht="6.75" customHeight="1" x14ac:dyDescent="0.3">
      <c r="A104" s="11" t="s">
        <v>132</v>
      </c>
      <c r="B104" s="11"/>
      <c r="C104" s="12" t="s">
        <v>133</v>
      </c>
      <c r="D104" s="12"/>
      <c r="E104" s="16" t="s">
        <v>136</v>
      </c>
      <c r="F104" s="78"/>
      <c r="H104" s="12"/>
      <c r="I104" s="13"/>
      <c r="J104" s="14"/>
      <c r="K104" s="14"/>
    </row>
    <row r="105" spans="1:11" s="5" customFormat="1" ht="18.75" x14ac:dyDescent="0.2">
      <c r="A105" s="15" t="s">
        <v>134</v>
      </c>
      <c r="B105" s="6"/>
      <c r="C105" s="15" t="s">
        <v>98</v>
      </c>
      <c r="D105" s="6"/>
      <c r="E105" s="17" t="s">
        <v>135</v>
      </c>
      <c r="F105" s="6"/>
      <c r="H105" s="6"/>
      <c r="I105" s="6"/>
    </row>
    <row r="106" spans="1:11" s="4" customFormat="1" ht="23.25" customHeight="1" x14ac:dyDescent="0.2">
      <c r="A106" s="27"/>
      <c r="B106" s="28"/>
      <c r="C106" s="59"/>
      <c r="D106" s="59"/>
      <c r="E106" s="60"/>
      <c r="F106" s="60"/>
    </row>
    <row r="107" spans="1:11" s="4" customFormat="1" ht="23.25" customHeight="1" x14ac:dyDescent="0.2">
      <c r="A107" s="27"/>
      <c r="B107" s="28"/>
      <c r="C107" s="59"/>
      <c r="D107" s="59"/>
      <c r="E107" s="60"/>
      <c r="F107" s="60"/>
    </row>
    <row r="108" spans="1:11" s="4" customFormat="1" ht="23.25" customHeight="1" x14ac:dyDescent="0.2">
      <c r="A108" s="27"/>
      <c r="B108" s="28"/>
      <c r="C108" s="59"/>
      <c r="D108" s="59"/>
      <c r="E108" s="60"/>
      <c r="F108" s="60"/>
    </row>
    <row r="109" spans="1:11" s="4" customFormat="1" ht="18.75" x14ac:dyDescent="0.2">
      <c r="A109" s="27"/>
      <c r="B109" s="28"/>
      <c r="C109" s="29"/>
      <c r="D109" s="30"/>
      <c r="E109" s="31"/>
      <c r="F109" s="66" t="s">
        <v>144</v>
      </c>
    </row>
    <row r="110" spans="1:11" s="4" customFormat="1" ht="18.75" x14ac:dyDescent="0.2">
      <c r="A110" s="32"/>
      <c r="B110" s="32"/>
      <c r="C110" s="32"/>
      <c r="D110" s="32"/>
      <c r="E110" s="32"/>
    </row>
    <row r="111" spans="1:11" s="4" customFormat="1" ht="22.5" customHeight="1" x14ac:dyDescent="0.2">
      <c r="A111" s="84" t="s">
        <v>35</v>
      </c>
      <c r="B111" s="84"/>
      <c r="C111" s="84"/>
      <c r="D111" s="84"/>
      <c r="E111" s="84"/>
      <c r="F111" s="84"/>
    </row>
    <row r="112" spans="1:11" s="4" customFormat="1" ht="15" customHeight="1" x14ac:dyDescent="0.2">
      <c r="A112" s="83" t="s">
        <v>109</v>
      </c>
      <c r="B112" s="94" t="s">
        <v>18</v>
      </c>
      <c r="C112" s="94" t="s">
        <v>58</v>
      </c>
      <c r="D112" s="94" t="s">
        <v>59</v>
      </c>
      <c r="E112" s="94" t="s">
        <v>63</v>
      </c>
      <c r="F112" s="94" t="s">
        <v>138</v>
      </c>
    </row>
    <row r="113" spans="1:6" ht="21.75" customHeight="1" x14ac:dyDescent="0.2">
      <c r="A113" s="83"/>
      <c r="B113" s="94"/>
      <c r="C113" s="94"/>
      <c r="D113" s="94"/>
      <c r="E113" s="94"/>
      <c r="F113" s="94"/>
    </row>
    <row r="114" spans="1:6" ht="15.75" customHeight="1" x14ac:dyDescent="0.2">
      <c r="A114" s="63">
        <v>1</v>
      </c>
      <c r="B114" s="64">
        <v>2</v>
      </c>
      <c r="C114" s="64">
        <v>3</v>
      </c>
      <c r="D114" s="64">
        <v>4</v>
      </c>
      <c r="E114" s="64">
        <v>5</v>
      </c>
      <c r="F114" s="64">
        <v>6</v>
      </c>
    </row>
    <row r="115" spans="1:6" ht="37.5" customHeight="1" x14ac:dyDescent="0.2">
      <c r="A115" s="21" t="s">
        <v>129</v>
      </c>
      <c r="B115" s="22" t="s">
        <v>11</v>
      </c>
      <c r="C115" s="26">
        <f>C116+C117</f>
        <v>0</v>
      </c>
      <c r="D115" s="26">
        <f>D116+D117</f>
        <v>0</v>
      </c>
      <c r="E115" s="26">
        <f>D115-C115</f>
        <v>0</v>
      </c>
      <c r="F115" s="26">
        <f>E115-D115</f>
        <v>0</v>
      </c>
    </row>
    <row r="116" spans="1:6" ht="31.5" customHeight="1" x14ac:dyDescent="0.2">
      <c r="A116" s="18" t="s">
        <v>76</v>
      </c>
      <c r="B116" s="19" t="s">
        <v>66</v>
      </c>
      <c r="C116" s="25">
        <v>0</v>
      </c>
      <c r="D116" s="25">
        <v>0</v>
      </c>
      <c r="E116" s="25">
        <f t="shared" ref="E116:F128" si="10">D116-C116</f>
        <v>0</v>
      </c>
      <c r="F116" s="25">
        <f t="shared" si="10"/>
        <v>0</v>
      </c>
    </row>
    <row r="117" spans="1:6" ht="37.5" customHeight="1" x14ac:dyDescent="0.2">
      <c r="A117" s="23" t="s">
        <v>111</v>
      </c>
      <c r="B117" s="19" t="s">
        <v>101</v>
      </c>
      <c r="C117" s="25">
        <v>0</v>
      </c>
      <c r="D117" s="25">
        <v>0</v>
      </c>
      <c r="E117" s="25">
        <f t="shared" si="10"/>
        <v>0</v>
      </c>
      <c r="F117" s="25">
        <f t="shared" si="10"/>
        <v>0</v>
      </c>
    </row>
    <row r="118" spans="1:6" ht="24" customHeight="1" x14ac:dyDescent="0.2">
      <c r="A118" s="21" t="s">
        <v>77</v>
      </c>
      <c r="B118" s="64"/>
      <c r="C118" s="25">
        <v>0</v>
      </c>
      <c r="D118" s="25">
        <v>0</v>
      </c>
      <c r="E118" s="25">
        <f t="shared" si="10"/>
        <v>0</v>
      </c>
      <c r="F118" s="25">
        <f t="shared" si="10"/>
        <v>0</v>
      </c>
    </row>
    <row r="119" spans="1:6" s="4" customFormat="1" ht="94.5" customHeight="1" x14ac:dyDescent="0.2">
      <c r="A119" s="18" t="s">
        <v>126</v>
      </c>
      <c r="B119" s="19" t="s">
        <v>12</v>
      </c>
      <c r="C119" s="25">
        <v>0</v>
      </c>
      <c r="D119" s="25">
        <v>0</v>
      </c>
      <c r="E119" s="25">
        <f t="shared" si="10"/>
        <v>0</v>
      </c>
      <c r="F119" s="25">
        <f t="shared" si="10"/>
        <v>0</v>
      </c>
    </row>
    <row r="120" spans="1:6" ht="24" customHeight="1" x14ac:dyDescent="0.2">
      <c r="A120" s="33" t="s">
        <v>65</v>
      </c>
      <c r="B120" s="19" t="s">
        <v>107</v>
      </c>
      <c r="C120" s="25">
        <v>0</v>
      </c>
      <c r="D120" s="25">
        <v>0</v>
      </c>
      <c r="E120" s="25">
        <f t="shared" si="10"/>
        <v>0</v>
      </c>
      <c r="F120" s="25">
        <f t="shared" si="10"/>
        <v>0</v>
      </c>
    </row>
    <row r="121" spans="1:6" ht="95.25" customHeight="1" x14ac:dyDescent="0.2">
      <c r="A121" s="18" t="s">
        <v>130</v>
      </c>
      <c r="B121" s="19" t="s">
        <v>5</v>
      </c>
      <c r="C121" s="25">
        <v>0</v>
      </c>
      <c r="D121" s="25">
        <v>0</v>
      </c>
      <c r="E121" s="25">
        <f t="shared" si="10"/>
        <v>0</v>
      </c>
      <c r="F121" s="25">
        <f t="shared" si="10"/>
        <v>0</v>
      </c>
    </row>
    <row r="122" spans="1:6" s="3" customFormat="1" ht="36.75" customHeight="1" x14ac:dyDescent="0.2">
      <c r="A122" s="21" t="s">
        <v>60</v>
      </c>
      <c r="B122" s="22" t="s">
        <v>38</v>
      </c>
      <c r="C122" s="25">
        <v>0</v>
      </c>
      <c r="D122" s="25">
        <v>0</v>
      </c>
      <c r="E122" s="25">
        <f t="shared" si="10"/>
        <v>0</v>
      </c>
      <c r="F122" s="25">
        <f t="shared" si="10"/>
        <v>0</v>
      </c>
    </row>
    <row r="123" spans="1:6" s="4" customFormat="1" ht="24" customHeight="1" x14ac:dyDescent="0.2">
      <c r="A123" s="18" t="s">
        <v>131</v>
      </c>
      <c r="B123" s="19" t="s">
        <v>39</v>
      </c>
      <c r="C123" s="37">
        <v>0</v>
      </c>
      <c r="D123" s="37">
        <v>0</v>
      </c>
      <c r="E123" s="25">
        <f t="shared" si="10"/>
        <v>0</v>
      </c>
      <c r="F123" s="25">
        <f t="shared" si="10"/>
        <v>0</v>
      </c>
    </row>
    <row r="124" spans="1:6" ht="30" customHeight="1" x14ac:dyDescent="0.2">
      <c r="A124" s="33" t="s">
        <v>112</v>
      </c>
      <c r="B124" s="19" t="s">
        <v>114</v>
      </c>
      <c r="C124" s="37">
        <v>0</v>
      </c>
      <c r="D124" s="37">
        <v>0</v>
      </c>
      <c r="E124" s="25">
        <f t="shared" si="10"/>
        <v>0</v>
      </c>
      <c r="F124" s="25">
        <f t="shared" si="10"/>
        <v>0</v>
      </c>
    </row>
    <row r="125" spans="1:6" ht="24" customHeight="1" x14ac:dyDescent="0.2">
      <c r="A125" s="18" t="s">
        <v>37</v>
      </c>
      <c r="B125" s="19" t="s">
        <v>41</v>
      </c>
      <c r="C125" s="25">
        <v>0</v>
      </c>
      <c r="D125" s="25">
        <v>0</v>
      </c>
      <c r="E125" s="25">
        <f t="shared" si="10"/>
        <v>0</v>
      </c>
      <c r="F125" s="25">
        <f t="shared" si="10"/>
        <v>0</v>
      </c>
    </row>
    <row r="126" spans="1:6" ht="24" customHeight="1" x14ac:dyDescent="0.2">
      <c r="A126" s="18" t="s">
        <v>140</v>
      </c>
      <c r="B126" s="19" t="s">
        <v>42</v>
      </c>
      <c r="C126" s="25">
        <v>0</v>
      </c>
      <c r="D126" s="25">
        <v>0</v>
      </c>
      <c r="E126" s="25"/>
      <c r="F126" s="25"/>
    </row>
    <row r="127" spans="1:6" ht="24" customHeight="1" x14ac:dyDescent="0.2">
      <c r="A127" s="18" t="s">
        <v>141</v>
      </c>
      <c r="B127" s="19" t="s">
        <v>48</v>
      </c>
      <c r="C127" s="25">
        <v>0</v>
      </c>
      <c r="D127" s="25">
        <v>0</v>
      </c>
      <c r="E127" s="25">
        <f t="shared" si="10"/>
        <v>0</v>
      </c>
      <c r="F127" s="25">
        <f t="shared" si="10"/>
        <v>0</v>
      </c>
    </row>
    <row r="128" spans="1:6" ht="36" customHeight="1" x14ac:dyDescent="0.2">
      <c r="A128" s="21" t="s">
        <v>61</v>
      </c>
      <c r="B128" s="22" t="s">
        <v>52</v>
      </c>
      <c r="C128" s="26">
        <f>C88-C89</f>
        <v>46.5</v>
      </c>
      <c r="D128" s="26">
        <f>D88-D89</f>
        <v>-2176.9</v>
      </c>
      <c r="E128" s="26">
        <f t="shared" si="10"/>
        <v>-2223.4</v>
      </c>
      <c r="F128" s="26">
        <v>0</v>
      </c>
    </row>
    <row r="129" spans="1:6" ht="24.75" customHeight="1" x14ac:dyDescent="0.2">
      <c r="A129" s="106" t="s">
        <v>40</v>
      </c>
      <c r="B129" s="106"/>
      <c r="C129" s="106"/>
      <c r="D129" s="106"/>
      <c r="E129" s="106"/>
      <c r="F129" s="106"/>
    </row>
    <row r="130" spans="1:6" s="2" customFormat="1" ht="38.25" customHeight="1" x14ac:dyDescent="0.2">
      <c r="A130" s="21" t="s">
        <v>97</v>
      </c>
      <c r="B130" s="22" t="s">
        <v>67</v>
      </c>
      <c r="C130" s="26">
        <f>SUM(C131:C137)</f>
        <v>270</v>
      </c>
      <c r="D130" s="26">
        <f>SUM(D131:D137)</f>
        <v>56.9</v>
      </c>
      <c r="E130" s="26">
        <f>D130-C130</f>
        <v>-213.1</v>
      </c>
      <c r="F130" s="26">
        <f>E130-D130</f>
        <v>-270</v>
      </c>
    </row>
    <row r="131" spans="1:6" s="4" customFormat="1" ht="24" customHeight="1" x14ac:dyDescent="0.2">
      <c r="A131" s="18" t="s">
        <v>22</v>
      </c>
      <c r="B131" s="19" t="s">
        <v>116</v>
      </c>
      <c r="C131" s="25">
        <v>0</v>
      </c>
      <c r="D131" s="25">
        <v>0</v>
      </c>
      <c r="E131" s="25">
        <f t="shared" ref="E131:F149" si="11">D131-C131</f>
        <v>0</v>
      </c>
      <c r="F131" s="25">
        <f t="shared" si="11"/>
        <v>0</v>
      </c>
    </row>
    <row r="132" spans="1:6" s="4" customFormat="1" ht="24" customHeight="1" x14ac:dyDescent="0.2">
      <c r="A132" s="23" t="s">
        <v>43</v>
      </c>
      <c r="B132" s="19" t="s">
        <v>117</v>
      </c>
      <c r="C132" s="25">
        <v>0</v>
      </c>
      <c r="D132" s="25">
        <v>0</v>
      </c>
      <c r="E132" s="25">
        <f t="shared" si="11"/>
        <v>0</v>
      </c>
      <c r="F132" s="25">
        <f t="shared" si="11"/>
        <v>0</v>
      </c>
    </row>
    <row r="133" spans="1:6" s="4" customFormat="1" ht="36" customHeight="1" x14ac:dyDescent="0.2">
      <c r="A133" s="23" t="s">
        <v>44</v>
      </c>
      <c r="B133" s="19" t="s">
        <v>118</v>
      </c>
      <c r="C133" s="25">
        <f>C30/6</f>
        <v>270</v>
      </c>
      <c r="D133" s="25">
        <v>56.9</v>
      </c>
      <c r="E133" s="25">
        <f t="shared" si="11"/>
        <v>-213.1</v>
      </c>
      <c r="F133" s="25">
        <f t="shared" si="11"/>
        <v>-270</v>
      </c>
    </row>
    <row r="134" spans="1:6" s="4" customFormat="1" ht="42.75" customHeight="1" x14ac:dyDescent="0.2">
      <c r="A134" s="23" t="s">
        <v>45</v>
      </c>
      <c r="B134" s="19" t="s">
        <v>119</v>
      </c>
      <c r="C134" s="38">
        <v>0</v>
      </c>
      <c r="D134" s="38">
        <v>0</v>
      </c>
      <c r="E134" s="25">
        <f t="shared" si="11"/>
        <v>0</v>
      </c>
      <c r="F134" s="25">
        <f t="shared" si="11"/>
        <v>0</v>
      </c>
    </row>
    <row r="135" spans="1:6" s="4" customFormat="1" ht="24" customHeight="1" x14ac:dyDescent="0.2">
      <c r="A135" s="23" t="s">
        <v>46</v>
      </c>
      <c r="B135" s="19" t="s">
        <v>120</v>
      </c>
      <c r="C135" s="25">
        <v>0</v>
      </c>
      <c r="D135" s="25">
        <v>0</v>
      </c>
      <c r="E135" s="25">
        <f t="shared" si="11"/>
        <v>0</v>
      </c>
      <c r="F135" s="25">
        <f t="shared" si="11"/>
        <v>0</v>
      </c>
    </row>
    <row r="136" spans="1:6" s="4" customFormat="1" ht="24" customHeight="1" x14ac:dyDescent="0.2">
      <c r="A136" s="23" t="s">
        <v>47</v>
      </c>
      <c r="B136" s="19" t="s">
        <v>121</v>
      </c>
      <c r="C136" s="25">
        <v>0</v>
      </c>
      <c r="D136" s="25">
        <v>0</v>
      </c>
      <c r="E136" s="25">
        <f t="shared" si="11"/>
        <v>0</v>
      </c>
      <c r="F136" s="25">
        <f t="shared" si="11"/>
        <v>0</v>
      </c>
    </row>
    <row r="137" spans="1:6" s="4" customFormat="1" ht="24" customHeight="1" x14ac:dyDescent="0.2">
      <c r="A137" s="23" t="s">
        <v>142</v>
      </c>
      <c r="B137" s="19" t="s">
        <v>102</v>
      </c>
      <c r="C137" s="25">
        <v>0</v>
      </c>
      <c r="D137" s="25">
        <v>0</v>
      </c>
      <c r="E137" s="25">
        <f t="shared" si="11"/>
        <v>0</v>
      </c>
      <c r="F137" s="25">
        <f t="shared" si="11"/>
        <v>0</v>
      </c>
    </row>
    <row r="138" spans="1:6" s="4" customFormat="1" ht="36" customHeight="1" x14ac:dyDescent="0.2">
      <c r="A138" s="18" t="s">
        <v>123</v>
      </c>
      <c r="B138" s="63" t="s">
        <v>122</v>
      </c>
      <c r="C138" s="25">
        <v>0</v>
      </c>
      <c r="D138" s="25">
        <v>0</v>
      </c>
      <c r="E138" s="25">
        <f t="shared" si="11"/>
        <v>0</v>
      </c>
      <c r="F138" s="25">
        <f t="shared" si="11"/>
        <v>0</v>
      </c>
    </row>
    <row r="139" spans="1:6" s="4" customFormat="1" ht="41.25" customHeight="1" x14ac:dyDescent="0.2">
      <c r="A139" s="18" t="s">
        <v>124</v>
      </c>
      <c r="B139" s="63" t="s">
        <v>115</v>
      </c>
      <c r="C139" s="25">
        <v>0</v>
      </c>
      <c r="D139" s="25">
        <v>0</v>
      </c>
      <c r="E139" s="25">
        <f t="shared" si="11"/>
        <v>0</v>
      </c>
      <c r="F139" s="25">
        <f t="shared" si="11"/>
        <v>0</v>
      </c>
    </row>
    <row r="140" spans="1:6" ht="22.5" customHeight="1" x14ac:dyDescent="0.2">
      <c r="A140" s="21" t="s">
        <v>127</v>
      </c>
      <c r="B140" s="22" t="s">
        <v>68</v>
      </c>
      <c r="C140" s="26">
        <f>SUM(C141:C143)</f>
        <v>0</v>
      </c>
      <c r="D140" s="26">
        <f>SUM(D141:D143)</f>
        <v>0</v>
      </c>
      <c r="E140" s="26">
        <f t="shared" si="11"/>
        <v>0</v>
      </c>
      <c r="F140" s="26">
        <f t="shared" si="11"/>
        <v>0</v>
      </c>
    </row>
    <row r="141" spans="1:6" s="4" customFormat="1" ht="44.25" customHeight="1" x14ac:dyDescent="0.2">
      <c r="A141" s="18" t="s">
        <v>113</v>
      </c>
      <c r="B141" s="19" t="s">
        <v>69</v>
      </c>
      <c r="C141" s="25">
        <v>0</v>
      </c>
      <c r="D141" s="25">
        <v>0</v>
      </c>
      <c r="E141" s="25">
        <f t="shared" si="11"/>
        <v>0</v>
      </c>
      <c r="F141" s="25">
        <f t="shared" si="11"/>
        <v>0</v>
      </c>
    </row>
    <row r="142" spans="1:6" s="4" customFormat="1" ht="24" customHeight="1" x14ac:dyDescent="0.2">
      <c r="A142" s="18" t="s">
        <v>49</v>
      </c>
      <c r="B142" s="19" t="s">
        <v>71</v>
      </c>
      <c r="C142" s="25">
        <v>0</v>
      </c>
      <c r="D142" s="25">
        <v>0</v>
      </c>
      <c r="E142" s="25">
        <f t="shared" si="11"/>
        <v>0</v>
      </c>
      <c r="F142" s="25">
        <f t="shared" si="11"/>
        <v>0</v>
      </c>
    </row>
    <row r="143" spans="1:6" s="4" customFormat="1" ht="24" customHeight="1" x14ac:dyDescent="0.2">
      <c r="A143" s="18" t="s">
        <v>50</v>
      </c>
      <c r="B143" s="19" t="s">
        <v>103</v>
      </c>
      <c r="C143" s="25">
        <v>0</v>
      </c>
      <c r="D143" s="25">
        <v>0</v>
      </c>
      <c r="E143" s="25">
        <f t="shared" si="11"/>
        <v>0</v>
      </c>
      <c r="F143" s="25">
        <f t="shared" si="11"/>
        <v>0</v>
      </c>
    </row>
    <row r="144" spans="1:6" ht="27.75" customHeight="1" x14ac:dyDescent="0.2">
      <c r="A144" s="21" t="s">
        <v>128</v>
      </c>
      <c r="B144" s="22" t="s">
        <v>72</v>
      </c>
      <c r="C144" s="26">
        <f>SUM(C145:C146)</f>
        <v>0</v>
      </c>
      <c r="D144" s="26">
        <f>SUM(D145:D146)</f>
        <v>0</v>
      </c>
      <c r="E144" s="26">
        <f t="shared" si="11"/>
        <v>0</v>
      </c>
      <c r="F144" s="26">
        <f t="shared" si="11"/>
        <v>0</v>
      </c>
    </row>
    <row r="145" spans="1:11" s="4" customFormat="1" ht="24" customHeight="1" x14ac:dyDescent="0.2">
      <c r="A145" s="18" t="s">
        <v>51</v>
      </c>
      <c r="B145" s="19" t="s">
        <v>73</v>
      </c>
      <c r="C145" s="25">
        <v>0</v>
      </c>
      <c r="D145" s="25">
        <v>0</v>
      </c>
      <c r="E145" s="25">
        <f t="shared" si="11"/>
        <v>0</v>
      </c>
      <c r="F145" s="25">
        <v>0</v>
      </c>
    </row>
    <row r="146" spans="1:11" s="4" customFormat="1" ht="24" customHeight="1" x14ac:dyDescent="0.2">
      <c r="A146" s="18" t="s">
        <v>70</v>
      </c>
      <c r="B146" s="19" t="s">
        <v>74</v>
      </c>
      <c r="C146" s="25">
        <v>0</v>
      </c>
      <c r="D146" s="25">
        <v>0</v>
      </c>
      <c r="E146" s="25">
        <f t="shared" si="11"/>
        <v>0</v>
      </c>
      <c r="F146" s="25">
        <f t="shared" si="11"/>
        <v>0</v>
      </c>
    </row>
    <row r="147" spans="1:11" s="3" customFormat="1" ht="24" customHeight="1" x14ac:dyDescent="0.2">
      <c r="A147" s="21" t="s">
        <v>53</v>
      </c>
      <c r="B147" s="22" t="s">
        <v>104</v>
      </c>
      <c r="C147" s="26">
        <f>SUM(C148:C149)</f>
        <v>0</v>
      </c>
      <c r="D147" s="26">
        <f>SUM(D148:D149)</f>
        <v>0</v>
      </c>
      <c r="E147" s="26">
        <f t="shared" si="11"/>
        <v>0</v>
      </c>
      <c r="F147" s="26">
        <f t="shared" si="11"/>
        <v>0</v>
      </c>
    </row>
    <row r="148" spans="1:11" s="4" customFormat="1" ht="24" customHeight="1" x14ac:dyDescent="0.2">
      <c r="A148" s="18" t="s">
        <v>54</v>
      </c>
      <c r="B148" s="19" t="s">
        <v>105</v>
      </c>
      <c r="C148" s="25">
        <v>0</v>
      </c>
      <c r="D148" s="25">
        <v>0</v>
      </c>
      <c r="E148" s="25">
        <f t="shared" si="11"/>
        <v>0</v>
      </c>
      <c r="F148" s="25">
        <v>0</v>
      </c>
    </row>
    <row r="149" spans="1:11" s="4" customFormat="1" ht="24" customHeight="1" x14ac:dyDescent="0.2">
      <c r="A149" s="18" t="s">
        <v>234</v>
      </c>
      <c r="B149" s="19" t="s">
        <v>106</v>
      </c>
      <c r="C149" s="25">
        <v>0</v>
      </c>
      <c r="D149" s="34">
        <v>0</v>
      </c>
      <c r="E149" s="25">
        <f t="shared" si="11"/>
        <v>0</v>
      </c>
      <c r="F149" s="25">
        <v>0</v>
      </c>
    </row>
    <row r="150" spans="1:11" ht="16.5" customHeight="1" x14ac:dyDescent="0.2">
      <c r="A150" s="27"/>
      <c r="B150" s="28"/>
      <c r="C150" s="35"/>
      <c r="D150" s="36"/>
      <c r="E150" s="36"/>
      <c r="F150" s="36"/>
    </row>
    <row r="151" spans="1:11" ht="16.5" customHeight="1" x14ac:dyDescent="0.2">
      <c r="A151" s="27"/>
      <c r="B151" s="28"/>
      <c r="C151" s="35"/>
      <c r="D151" s="36"/>
      <c r="E151" s="36"/>
      <c r="F151" s="36"/>
    </row>
    <row r="152" spans="1:11" ht="16.5" customHeight="1" x14ac:dyDescent="0.2">
      <c r="A152" s="27"/>
      <c r="B152" s="28"/>
      <c r="C152" s="35"/>
      <c r="D152" s="36"/>
      <c r="E152" s="36"/>
      <c r="F152" s="36"/>
    </row>
    <row r="153" spans="1:11" s="5" customFormat="1" ht="18.75" x14ac:dyDescent="0.2">
      <c r="A153" s="8" t="s">
        <v>161</v>
      </c>
      <c r="B153" s="6"/>
      <c r="C153" s="9"/>
      <c r="D153" s="9"/>
      <c r="E153" s="9" t="s">
        <v>247</v>
      </c>
      <c r="F153" s="9"/>
      <c r="G153" s="9"/>
      <c r="H153" s="9"/>
      <c r="I153" s="9"/>
      <c r="J153" s="10"/>
      <c r="K153" s="10"/>
    </row>
    <row r="154" spans="1:11" s="79" customFormat="1" ht="6.75" customHeight="1" x14ac:dyDescent="0.3">
      <c r="A154" s="11" t="s">
        <v>132</v>
      </c>
      <c r="B154" s="11"/>
      <c r="C154" s="12" t="s">
        <v>133</v>
      </c>
      <c r="D154" s="12"/>
      <c r="E154" s="16" t="s">
        <v>136</v>
      </c>
      <c r="F154" s="78"/>
      <c r="H154" s="12"/>
      <c r="I154" s="13"/>
      <c r="J154" s="14"/>
      <c r="K154" s="14"/>
    </row>
    <row r="155" spans="1:11" s="5" customFormat="1" ht="18.75" x14ac:dyDescent="0.2">
      <c r="A155" s="15" t="s">
        <v>134</v>
      </c>
      <c r="B155" s="6"/>
      <c r="C155" s="15" t="s">
        <v>98</v>
      </c>
      <c r="D155" s="6"/>
      <c r="E155" s="17" t="s">
        <v>135</v>
      </c>
      <c r="F155" s="6"/>
      <c r="H155" s="6"/>
      <c r="I155" s="6"/>
    </row>
    <row r="156" spans="1:11" ht="18.75" x14ac:dyDescent="0.2">
      <c r="A156" s="9"/>
      <c r="B156" s="74"/>
      <c r="C156" s="9"/>
      <c r="D156" s="9"/>
      <c r="E156" s="9"/>
      <c r="F156" s="9"/>
    </row>
    <row r="157" spans="1:11" s="5" customFormat="1" ht="18.75" x14ac:dyDescent="0.2">
      <c r="A157" s="8" t="s">
        <v>252</v>
      </c>
      <c r="B157" s="6"/>
      <c r="C157" s="9"/>
      <c r="D157" s="9"/>
      <c r="E157" s="9" t="s">
        <v>253</v>
      </c>
      <c r="F157" s="9"/>
      <c r="G157" s="9"/>
      <c r="H157" s="9"/>
      <c r="I157" s="9"/>
      <c r="J157" s="10"/>
      <c r="K157" s="10"/>
    </row>
    <row r="158" spans="1:11" s="79" customFormat="1" ht="6.75" customHeight="1" x14ac:dyDescent="0.3">
      <c r="A158" s="11" t="s">
        <v>132</v>
      </c>
      <c r="B158" s="11"/>
      <c r="C158" s="12" t="s">
        <v>133</v>
      </c>
      <c r="D158" s="12"/>
      <c r="E158" s="16" t="s">
        <v>136</v>
      </c>
      <c r="F158" s="78"/>
      <c r="H158" s="12"/>
      <c r="I158" s="13"/>
      <c r="J158" s="14"/>
      <c r="K158" s="14"/>
    </row>
    <row r="159" spans="1:11" s="5" customFormat="1" ht="18.75" x14ac:dyDescent="0.2">
      <c r="A159" s="15" t="s">
        <v>134</v>
      </c>
      <c r="B159" s="6"/>
      <c r="C159" s="15" t="s">
        <v>98</v>
      </c>
      <c r="D159" s="6"/>
      <c r="E159" s="17" t="s">
        <v>135</v>
      </c>
      <c r="F159" s="6"/>
      <c r="H159" s="6"/>
      <c r="I159" s="6"/>
    </row>
    <row r="160" spans="1:11" ht="18.75" x14ac:dyDescent="0.2">
      <c r="A160" s="80"/>
      <c r="B160" s="74"/>
      <c r="C160" s="9"/>
      <c r="D160" s="9"/>
      <c r="E160" s="9"/>
      <c r="F160" s="9"/>
    </row>
    <row r="161" spans="1:6" ht="18.75" x14ac:dyDescent="0.2">
      <c r="A161" s="80"/>
      <c r="B161" s="74"/>
      <c r="C161" s="9"/>
      <c r="D161" s="9"/>
      <c r="E161" s="9"/>
      <c r="F161" s="9"/>
    </row>
    <row r="162" spans="1:6" ht="18.75" x14ac:dyDescent="0.2">
      <c r="A162" s="80"/>
      <c r="B162" s="74"/>
      <c r="C162" s="9"/>
      <c r="D162" s="9"/>
      <c r="E162" s="9"/>
      <c r="F162" s="9"/>
    </row>
    <row r="163" spans="1:6" ht="18.75" x14ac:dyDescent="0.2">
      <c r="A163" s="80"/>
      <c r="B163" s="74"/>
      <c r="C163" s="9"/>
      <c r="D163" s="9"/>
      <c r="E163" s="9"/>
      <c r="F163" s="9"/>
    </row>
    <row r="164" spans="1:6" ht="18.75" x14ac:dyDescent="0.2">
      <c r="A164" s="80"/>
      <c r="B164" s="74"/>
      <c r="C164" s="9"/>
      <c r="D164" s="9"/>
      <c r="E164" s="9"/>
      <c r="F164" s="9"/>
    </row>
    <row r="165" spans="1:6" ht="18.75" x14ac:dyDescent="0.2">
      <c r="A165" s="80"/>
      <c r="B165" s="74"/>
      <c r="C165" s="9"/>
      <c r="D165" s="9"/>
      <c r="E165" s="9"/>
      <c r="F165" s="9"/>
    </row>
    <row r="166" spans="1:6" ht="18.75" x14ac:dyDescent="0.2">
      <c r="A166" s="80"/>
      <c r="B166" s="74"/>
      <c r="C166" s="9"/>
      <c r="D166" s="9"/>
      <c r="E166" s="9"/>
      <c r="F166" s="9"/>
    </row>
    <row r="167" spans="1:6" ht="18.75" x14ac:dyDescent="0.2">
      <c r="A167" s="80"/>
      <c r="B167" s="74"/>
      <c r="C167" s="9"/>
      <c r="D167" s="9"/>
      <c r="E167" s="9"/>
      <c r="F167" s="9"/>
    </row>
    <row r="168" spans="1:6" ht="18.75" x14ac:dyDescent="0.2">
      <c r="A168" s="80"/>
      <c r="B168" s="74"/>
      <c r="C168" s="9"/>
      <c r="D168" s="9"/>
      <c r="E168" s="9"/>
      <c r="F168" s="9"/>
    </row>
    <row r="169" spans="1:6" ht="18.75" x14ac:dyDescent="0.2">
      <c r="A169" s="80"/>
      <c r="B169" s="74"/>
      <c r="C169" s="9"/>
      <c r="D169" s="9"/>
      <c r="E169" s="9"/>
      <c r="F169" s="9"/>
    </row>
    <row r="170" spans="1:6" ht="18.75" x14ac:dyDescent="0.2">
      <c r="A170" s="80"/>
      <c r="B170" s="74"/>
      <c r="C170" s="9"/>
      <c r="D170" s="9"/>
      <c r="E170" s="9"/>
      <c r="F170" s="9"/>
    </row>
    <row r="171" spans="1:6" ht="18.75" x14ac:dyDescent="0.2">
      <c r="A171" s="80"/>
      <c r="B171" s="74"/>
      <c r="C171" s="9"/>
      <c r="D171" s="9"/>
      <c r="E171" s="9"/>
      <c r="F171" s="9"/>
    </row>
    <row r="172" spans="1:6" ht="18.75" x14ac:dyDescent="0.2">
      <c r="A172" s="80"/>
      <c r="B172" s="74"/>
      <c r="C172" s="9"/>
      <c r="D172" s="9"/>
      <c r="E172" s="9"/>
      <c r="F172" s="9"/>
    </row>
    <row r="173" spans="1:6" ht="18.75" x14ac:dyDescent="0.2">
      <c r="A173" s="80"/>
      <c r="B173" s="74"/>
      <c r="C173" s="9"/>
      <c r="D173" s="9"/>
      <c r="E173" s="9"/>
      <c r="F173" s="9"/>
    </row>
    <row r="174" spans="1:6" ht="18.75" x14ac:dyDescent="0.2">
      <c r="A174" s="80"/>
      <c r="B174" s="74"/>
      <c r="C174" s="9"/>
      <c r="D174" s="9"/>
      <c r="E174" s="9"/>
      <c r="F174" s="9"/>
    </row>
    <row r="175" spans="1:6" ht="18.75" x14ac:dyDescent="0.2">
      <c r="A175" s="80"/>
      <c r="B175" s="74"/>
      <c r="C175" s="9"/>
      <c r="D175" s="9"/>
      <c r="E175" s="9"/>
      <c r="F175" s="9"/>
    </row>
    <row r="176" spans="1:6" ht="18.75" x14ac:dyDescent="0.2">
      <c r="A176" s="80"/>
      <c r="B176" s="74"/>
      <c r="C176" s="9"/>
      <c r="D176" s="9"/>
      <c r="E176" s="9"/>
      <c r="F176" s="9"/>
    </row>
    <row r="177" spans="1:6" ht="18.75" x14ac:dyDescent="0.2">
      <c r="A177" s="80"/>
      <c r="B177" s="74"/>
      <c r="C177" s="9"/>
      <c r="D177" s="9"/>
      <c r="E177" s="9"/>
      <c r="F177" s="9"/>
    </row>
    <row r="178" spans="1:6" ht="18.75" x14ac:dyDescent="0.2">
      <c r="A178" s="80"/>
      <c r="B178" s="74"/>
      <c r="C178" s="9"/>
      <c r="D178" s="9"/>
      <c r="E178" s="9"/>
      <c r="F178" s="9"/>
    </row>
    <row r="179" spans="1:6" ht="18.75" x14ac:dyDescent="0.2">
      <c r="A179" s="80"/>
      <c r="B179" s="74"/>
      <c r="C179" s="9"/>
      <c r="D179" s="9"/>
      <c r="E179" s="9"/>
      <c r="F179" s="9"/>
    </row>
    <row r="180" spans="1:6" ht="18.75" x14ac:dyDescent="0.2">
      <c r="A180" s="80"/>
      <c r="B180" s="74"/>
      <c r="C180" s="9"/>
      <c r="D180" s="9"/>
      <c r="E180" s="9"/>
      <c r="F180" s="9"/>
    </row>
    <row r="181" spans="1:6" ht="18.75" x14ac:dyDescent="0.2">
      <c r="A181" s="80"/>
      <c r="B181" s="74"/>
      <c r="C181" s="9"/>
      <c r="D181" s="9"/>
      <c r="E181" s="9"/>
      <c r="F181" s="9"/>
    </row>
    <row r="182" spans="1:6" ht="18.75" x14ac:dyDescent="0.2">
      <c r="A182" s="80"/>
      <c r="B182" s="74"/>
      <c r="C182" s="9"/>
      <c r="D182" s="9"/>
      <c r="E182" s="9"/>
      <c r="F182" s="9"/>
    </row>
    <row r="183" spans="1:6" ht="18.75" x14ac:dyDescent="0.2">
      <c r="A183" s="80"/>
      <c r="B183" s="74"/>
      <c r="C183" s="9"/>
      <c r="D183" s="9"/>
      <c r="E183" s="9"/>
      <c r="F183" s="9"/>
    </row>
    <row r="184" spans="1:6" ht="18.75" x14ac:dyDescent="0.2">
      <c r="A184" s="80"/>
      <c r="B184" s="74"/>
      <c r="C184" s="9"/>
      <c r="D184" s="9"/>
      <c r="E184" s="9"/>
      <c r="F184" s="9"/>
    </row>
    <row r="185" spans="1:6" ht="18.75" x14ac:dyDescent="0.2">
      <c r="A185" s="80"/>
      <c r="B185" s="74"/>
      <c r="C185" s="9"/>
      <c r="D185" s="9"/>
      <c r="E185" s="9"/>
      <c r="F185" s="9"/>
    </row>
    <row r="186" spans="1:6" ht="18.75" x14ac:dyDescent="0.2">
      <c r="A186" s="80"/>
      <c r="B186" s="74"/>
      <c r="C186" s="9"/>
      <c r="D186" s="9"/>
      <c r="E186" s="9"/>
      <c r="F186" s="9"/>
    </row>
    <row r="187" spans="1:6" ht="18.75" x14ac:dyDescent="0.2">
      <c r="A187" s="80"/>
      <c r="B187" s="74"/>
      <c r="C187" s="9"/>
      <c r="D187" s="9"/>
      <c r="E187" s="9"/>
      <c r="F187" s="9"/>
    </row>
    <row r="188" spans="1:6" ht="18.75" x14ac:dyDescent="0.2">
      <c r="A188" s="80"/>
      <c r="B188" s="74"/>
      <c r="C188" s="9"/>
      <c r="D188" s="9"/>
      <c r="E188" s="9"/>
      <c r="F188" s="9"/>
    </row>
    <row r="189" spans="1:6" ht="18.75" x14ac:dyDescent="0.2">
      <c r="A189" s="80"/>
      <c r="B189" s="74"/>
      <c r="C189" s="9"/>
      <c r="D189" s="9"/>
      <c r="E189" s="9"/>
      <c r="F189" s="9"/>
    </row>
    <row r="190" spans="1:6" ht="18.75" x14ac:dyDescent="0.2">
      <c r="A190" s="80"/>
      <c r="B190" s="74"/>
      <c r="C190" s="9"/>
      <c r="D190" s="9"/>
      <c r="E190" s="9"/>
      <c r="F190" s="9"/>
    </row>
    <row r="191" spans="1:6" ht="18.75" x14ac:dyDescent="0.2">
      <c r="A191" s="80"/>
      <c r="B191" s="74"/>
      <c r="C191" s="9"/>
      <c r="D191" s="9"/>
      <c r="E191" s="9"/>
      <c r="F191" s="9"/>
    </row>
    <row r="192" spans="1:6" ht="18.75" x14ac:dyDescent="0.2">
      <c r="A192" s="80"/>
      <c r="B192" s="74"/>
      <c r="C192" s="9"/>
      <c r="D192" s="9"/>
      <c r="E192" s="9"/>
      <c r="F192" s="9"/>
    </row>
    <row r="193" spans="1:6" ht="18.75" x14ac:dyDescent="0.2">
      <c r="A193" s="80"/>
      <c r="B193" s="74"/>
      <c r="C193" s="9"/>
      <c r="D193" s="9"/>
      <c r="E193" s="9"/>
      <c r="F193" s="9"/>
    </row>
    <row r="194" spans="1:6" x14ac:dyDescent="0.2">
      <c r="A194" s="81"/>
    </row>
    <row r="195" spans="1:6" x14ac:dyDescent="0.2">
      <c r="A195" s="81"/>
    </row>
    <row r="196" spans="1:6" x14ac:dyDescent="0.2">
      <c r="A196" s="81"/>
    </row>
    <row r="197" spans="1:6" x14ac:dyDescent="0.2">
      <c r="A197" s="81"/>
    </row>
    <row r="198" spans="1:6" x14ac:dyDescent="0.2">
      <c r="A198" s="81"/>
    </row>
    <row r="199" spans="1:6" x14ac:dyDescent="0.2">
      <c r="A199" s="81"/>
    </row>
    <row r="200" spans="1:6" x14ac:dyDescent="0.2">
      <c r="A200" s="81"/>
    </row>
    <row r="201" spans="1:6" x14ac:dyDescent="0.2">
      <c r="A201" s="81"/>
    </row>
    <row r="202" spans="1:6" x14ac:dyDescent="0.2">
      <c r="A202" s="81"/>
    </row>
    <row r="203" spans="1:6" x14ac:dyDescent="0.2">
      <c r="A203" s="81"/>
    </row>
    <row r="204" spans="1:6" x14ac:dyDescent="0.2">
      <c r="A204" s="81"/>
    </row>
    <row r="205" spans="1:6" x14ac:dyDescent="0.2">
      <c r="A205" s="81"/>
    </row>
    <row r="206" spans="1:6" x14ac:dyDescent="0.2">
      <c r="A206" s="81"/>
    </row>
    <row r="207" spans="1:6" x14ac:dyDescent="0.2">
      <c r="A207" s="81"/>
    </row>
    <row r="208" spans="1:6" x14ac:dyDescent="0.2">
      <c r="A208" s="81"/>
    </row>
    <row r="209" spans="1:1" x14ac:dyDescent="0.2">
      <c r="A209" s="81"/>
    </row>
    <row r="210" spans="1:1" x14ac:dyDescent="0.2">
      <c r="A210" s="81"/>
    </row>
    <row r="211" spans="1:1" x14ac:dyDescent="0.2">
      <c r="A211" s="81"/>
    </row>
    <row r="212" spans="1:1" x14ac:dyDescent="0.2">
      <c r="A212" s="81"/>
    </row>
    <row r="213" spans="1:1" x14ac:dyDescent="0.2">
      <c r="A213" s="81"/>
    </row>
    <row r="214" spans="1:1" x14ac:dyDescent="0.2">
      <c r="A214" s="81"/>
    </row>
    <row r="215" spans="1:1" x14ac:dyDescent="0.2">
      <c r="A215" s="81"/>
    </row>
    <row r="216" spans="1:1" x14ac:dyDescent="0.2">
      <c r="A216" s="81"/>
    </row>
    <row r="217" spans="1:1" x14ac:dyDescent="0.2">
      <c r="A217" s="81"/>
    </row>
    <row r="218" spans="1:1" x14ac:dyDescent="0.2">
      <c r="A218" s="81"/>
    </row>
    <row r="219" spans="1:1" x14ac:dyDescent="0.2">
      <c r="A219" s="81"/>
    </row>
    <row r="220" spans="1:1" x14ac:dyDescent="0.2">
      <c r="A220" s="81"/>
    </row>
    <row r="221" spans="1:1" x14ac:dyDescent="0.2">
      <c r="A221" s="81"/>
    </row>
    <row r="222" spans="1:1" x14ac:dyDescent="0.2">
      <c r="A222" s="81"/>
    </row>
    <row r="223" spans="1:1" x14ac:dyDescent="0.2">
      <c r="A223" s="81"/>
    </row>
    <row r="224" spans="1:1" x14ac:dyDescent="0.2">
      <c r="A224" s="81"/>
    </row>
    <row r="225" spans="1:1" x14ac:dyDescent="0.2">
      <c r="A225" s="81"/>
    </row>
    <row r="226" spans="1:1" x14ac:dyDescent="0.2">
      <c r="A226" s="81"/>
    </row>
    <row r="227" spans="1:1" x14ac:dyDescent="0.2">
      <c r="A227" s="81"/>
    </row>
    <row r="228" spans="1:1" x14ac:dyDescent="0.2">
      <c r="A228" s="81"/>
    </row>
    <row r="229" spans="1:1" x14ac:dyDescent="0.2">
      <c r="A229" s="81"/>
    </row>
    <row r="230" spans="1:1" x14ac:dyDescent="0.2">
      <c r="A230" s="81"/>
    </row>
    <row r="231" spans="1:1" x14ac:dyDescent="0.2">
      <c r="A231" s="81"/>
    </row>
    <row r="232" spans="1:1" x14ac:dyDescent="0.2">
      <c r="A232" s="81"/>
    </row>
    <row r="233" spans="1:1" x14ac:dyDescent="0.2">
      <c r="A233" s="81"/>
    </row>
    <row r="234" spans="1:1" x14ac:dyDescent="0.2">
      <c r="A234" s="81"/>
    </row>
    <row r="235" spans="1:1" x14ac:dyDescent="0.2">
      <c r="A235" s="81"/>
    </row>
    <row r="236" spans="1:1" x14ac:dyDescent="0.2">
      <c r="A236" s="81"/>
    </row>
    <row r="237" spans="1:1" x14ac:dyDescent="0.2">
      <c r="A237" s="81"/>
    </row>
    <row r="238" spans="1:1" x14ac:dyDescent="0.2">
      <c r="A238" s="81"/>
    </row>
    <row r="239" spans="1:1" x14ac:dyDescent="0.2">
      <c r="A239" s="81"/>
    </row>
    <row r="240" spans="1:1" x14ac:dyDescent="0.2">
      <c r="A240" s="81"/>
    </row>
    <row r="241" spans="1:1" x14ac:dyDescent="0.2">
      <c r="A241" s="81"/>
    </row>
    <row r="242" spans="1:1" x14ac:dyDescent="0.2">
      <c r="A242" s="81"/>
    </row>
    <row r="243" spans="1:1" x14ac:dyDescent="0.2">
      <c r="A243" s="81"/>
    </row>
    <row r="244" spans="1:1" x14ac:dyDescent="0.2">
      <c r="A244" s="81"/>
    </row>
    <row r="245" spans="1:1" x14ac:dyDescent="0.2">
      <c r="A245" s="81"/>
    </row>
    <row r="246" spans="1:1" x14ac:dyDescent="0.2">
      <c r="A246" s="81"/>
    </row>
    <row r="247" spans="1:1" x14ac:dyDescent="0.2">
      <c r="A247" s="81"/>
    </row>
    <row r="248" spans="1:1" x14ac:dyDescent="0.2">
      <c r="A248" s="81"/>
    </row>
    <row r="249" spans="1:1" x14ac:dyDescent="0.2">
      <c r="A249" s="81"/>
    </row>
    <row r="250" spans="1:1" x14ac:dyDescent="0.2">
      <c r="A250" s="81"/>
    </row>
    <row r="251" spans="1:1" x14ac:dyDescent="0.2">
      <c r="A251" s="81"/>
    </row>
    <row r="252" spans="1:1" x14ac:dyDescent="0.2">
      <c r="A252" s="81"/>
    </row>
    <row r="253" spans="1:1" x14ac:dyDescent="0.2">
      <c r="A253" s="81"/>
    </row>
    <row r="254" spans="1:1" x14ac:dyDescent="0.2">
      <c r="A254" s="81"/>
    </row>
    <row r="255" spans="1:1" x14ac:dyDescent="0.2">
      <c r="A255" s="81"/>
    </row>
    <row r="256" spans="1:1" x14ac:dyDescent="0.2">
      <c r="A256" s="81"/>
    </row>
    <row r="257" spans="1:1" x14ac:dyDescent="0.2">
      <c r="A257" s="81"/>
    </row>
    <row r="258" spans="1:1" x14ac:dyDescent="0.2">
      <c r="A258" s="81"/>
    </row>
    <row r="259" spans="1:1" x14ac:dyDescent="0.2">
      <c r="A259" s="81"/>
    </row>
    <row r="260" spans="1:1" x14ac:dyDescent="0.2">
      <c r="A260" s="81"/>
    </row>
    <row r="261" spans="1:1" x14ac:dyDescent="0.2">
      <c r="A261" s="81"/>
    </row>
    <row r="262" spans="1:1" x14ac:dyDescent="0.2">
      <c r="A262" s="81"/>
    </row>
    <row r="263" spans="1:1" x14ac:dyDescent="0.2">
      <c r="A263" s="81"/>
    </row>
    <row r="264" spans="1:1" x14ac:dyDescent="0.2">
      <c r="A264" s="81"/>
    </row>
    <row r="265" spans="1:1" x14ac:dyDescent="0.2">
      <c r="A265" s="81"/>
    </row>
    <row r="266" spans="1:1" x14ac:dyDescent="0.2">
      <c r="A266" s="81"/>
    </row>
    <row r="267" spans="1:1" x14ac:dyDescent="0.2">
      <c r="A267" s="81"/>
    </row>
    <row r="268" spans="1:1" x14ac:dyDescent="0.2">
      <c r="A268" s="81"/>
    </row>
    <row r="269" spans="1:1" x14ac:dyDescent="0.2">
      <c r="A269" s="81"/>
    </row>
    <row r="270" spans="1:1" x14ac:dyDescent="0.2">
      <c r="A270" s="81"/>
    </row>
    <row r="271" spans="1:1" x14ac:dyDescent="0.2">
      <c r="A271" s="81"/>
    </row>
    <row r="272" spans="1:1" x14ac:dyDescent="0.2">
      <c r="A272" s="81"/>
    </row>
    <row r="273" spans="1:1" x14ac:dyDescent="0.2">
      <c r="A273" s="81"/>
    </row>
    <row r="274" spans="1:1" x14ac:dyDescent="0.2">
      <c r="A274" s="81"/>
    </row>
    <row r="275" spans="1:1" x14ac:dyDescent="0.2">
      <c r="A275" s="81"/>
    </row>
    <row r="276" spans="1:1" x14ac:dyDescent="0.2">
      <c r="A276" s="81"/>
    </row>
    <row r="277" spans="1:1" x14ac:dyDescent="0.2">
      <c r="A277" s="81"/>
    </row>
    <row r="278" spans="1:1" x14ac:dyDescent="0.2">
      <c r="A278" s="81"/>
    </row>
    <row r="279" spans="1:1" x14ac:dyDescent="0.2">
      <c r="A279" s="81"/>
    </row>
    <row r="280" spans="1:1" x14ac:dyDescent="0.2">
      <c r="A280" s="81"/>
    </row>
    <row r="281" spans="1:1" x14ac:dyDescent="0.2">
      <c r="A281" s="81"/>
    </row>
    <row r="282" spans="1:1" x14ac:dyDescent="0.2">
      <c r="A282" s="81"/>
    </row>
    <row r="283" spans="1:1" x14ac:dyDescent="0.2">
      <c r="A283" s="81"/>
    </row>
    <row r="284" spans="1:1" x14ac:dyDescent="0.2">
      <c r="A284" s="81"/>
    </row>
    <row r="285" spans="1:1" x14ac:dyDescent="0.2">
      <c r="A285" s="81"/>
    </row>
    <row r="286" spans="1:1" x14ac:dyDescent="0.2">
      <c r="A286" s="81"/>
    </row>
    <row r="287" spans="1:1" x14ac:dyDescent="0.2">
      <c r="A287" s="81"/>
    </row>
    <row r="288" spans="1:1" x14ac:dyDescent="0.2">
      <c r="A288" s="81"/>
    </row>
    <row r="289" spans="1:1" x14ac:dyDescent="0.2">
      <c r="A289" s="81"/>
    </row>
    <row r="290" spans="1:1" x14ac:dyDescent="0.2">
      <c r="A290" s="81"/>
    </row>
    <row r="291" spans="1:1" x14ac:dyDescent="0.2">
      <c r="A291" s="81"/>
    </row>
    <row r="292" spans="1:1" x14ac:dyDescent="0.2">
      <c r="A292" s="81"/>
    </row>
    <row r="293" spans="1:1" x14ac:dyDescent="0.2">
      <c r="A293" s="81"/>
    </row>
    <row r="294" spans="1:1" x14ac:dyDescent="0.2">
      <c r="A294" s="81"/>
    </row>
    <row r="295" spans="1:1" x14ac:dyDescent="0.2">
      <c r="A295" s="81"/>
    </row>
    <row r="296" spans="1:1" x14ac:dyDescent="0.2">
      <c r="A296" s="81"/>
    </row>
    <row r="297" spans="1:1" x14ac:dyDescent="0.2">
      <c r="A297" s="81"/>
    </row>
    <row r="298" spans="1:1" x14ac:dyDescent="0.2">
      <c r="A298" s="81"/>
    </row>
    <row r="299" spans="1:1" x14ac:dyDescent="0.2">
      <c r="A299" s="81"/>
    </row>
    <row r="300" spans="1:1" x14ac:dyDescent="0.2">
      <c r="A300" s="81"/>
    </row>
    <row r="301" spans="1:1" x14ac:dyDescent="0.2">
      <c r="A301" s="81"/>
    </row>
    <row r="302" spans="1:1" x14ac:dyDescent="0.2">
      <c r="A302" s="81"/>
    </row>
    <row r="303" spans="1:1" x14ac:dyDescent="0.2">
      <c r="A303" s="81"/>
    </row>
    <row r="304" spans="1:1" x14ac:dyDescent="0.2">
      <c r="A304" s="81"/>
    </row>
    <row r="305" spans="1:1" x14ac:dyDescent="0.2">
      <c r="A305" s="81"/>
    </row>
    <row r="306" spans="1:1" x14ac:dyDescent="0.2">
      <c r="A306" s="81"/>
    </row>
    <row r="307" spans="1:1" x14ac:dyDescent="0.2">
      <c r="A307" s="81"/>
    </row>
    <row r="308" spans="1:1" x14ac:dyDescent="0.2">
      <c r="A308" s="81"/>
    </row>
    <row r="309" spans="1:1" x14ac:dyDescent="0.2">
      <c r="A309" s="81"/>
    </row>
    <row r="310" spans="1:1" x14ac:dyDescent="0.2">
      <c r="A310" s="81"/>
    </row>
    <row r="311" spans="1:1" x14ac:dyDescent="0.2">
      <c r="A311" s="81"/>
    </row>
    <row r="312" spans="1:1" x14ac:dyDescent="0.2">
      <c r="A312" s="81"/>
    </row>
    <row r="313" spans="1:1" x14ac:dyDescent="0.2">
      <c r="A313" s="81"/>
    </row>
    <row r="314" spans="1:1" x14ac:dyDescent="0.2">
      <c r="A314" s="81"/>
    </row>
    <row r="315" spans="1:1" x14ac:dyDescent="0.2">
      <c r="A315" s="81"/>
    </row>
    <row r="316" spans="1:1" x14ac:dyDescent="0.2">
      <c r="A316" s="81"/>
    </row>
    <row r="317" spans="1:1" x14ac:dyDescent="0.2">
      <c r="A317" s="81"/>
    </row>
    <row r="318" spans="1:1" x14ac:dyDescent="0.2">
      <c r="A318" s="81"/>
    </row>
    <row r="319" spans="1:1" x14ac:dyDescent="0.2">
      <c r="A319" s="81"/>
    </row>
    <row r="320" spans="1:1" x14ac:dyDescent="0.2">
      <c r="A320" s="81"/>
    </row>
    <row r="321" spans="1:1" x14ac:dyDescent="0.2">
      <c r="A321" s="81"/>
    </row>
    <row r="322" spans="1:1" x14ac:dyDescent="0.2">
      <c r="A322" s="81"/>
    </row>
    <row r="323" spans="1:1" x14ac:dyDescent="0.2">
      <c r="A323" s="81"/>
    </row>
    <row r="324" spans="1:1" x14ac:dyDescent="0.2">
      <c r="A324" s="81"/>
    </row>
  </sheetData>
  <mergeCells count="36">
    <mergeCell ref="A129:F129"/>
    <mergeCell ref="A112:A113"/>
    <mergeCell ref="A111:F111"/>
    <mergeCell ref="B112:B113"/>
    <mergeCell ref="C112:C113"/>
    <mergeCell ref="E112:E113"/>
    <mergeCell ref="F112:F113"/>
    <mergeCell ref="D112:D113"/>
    <mergeCell ref="D1:F1"/>
    <mergeCell ref="A24:F24"/>
    <mergeCell ref="A22:F22"/>
    <mergeCell ref="A20:F20"/>
    <mergeCell ref="A21:F21"/>
    <mergeCell ref="A5:E5"/>
    <mergeCell ref="A6:D6"/>
    <mergeCell ref="B7:D7"/>
    <mergeCell ref="B8:D8"/>
    <mergeCell ref="B9:D9"/>
    <mergeCell ref="B16:F16"/>
    <mergeCell ref="B14:F14"/>
    <mergeCell ref="B15:F15"/>
    <mergeCell ref="B3:F3"/>
    <mergeCell ref="A26:A27"/>
    <mergeCell ref="A25:F25"/>
    <mergeCell ref="C2:F2"/>
    <mergeCell ref="B17:F17"/>
    <mergeCell ref="B18:F18"/>
    <mergeCell ref="B11:D11"/>
    <mergeCell ref="B12:D12"/>
    <mergeCell ref="B13:F13"/>
    <mergeCell ref="B10:D10"/>
    <mergeCell ref="F26:F27"/>
    <mergeCell ref="B26:B27"/>
    <mergeCell ref="C26:C27"/>
    <mergeCell ref="D26:D27"/>
    <mergeCell ref="E26:E27"/>
  </mergeCells>
  <phoneticPr fontId="0" type="noConversion"/>
  <pageMargins left="0.5" right="0.39370078740157483" top="0.48" bottom="0.44" header="0.31" footer="0.36"/>
  <pageSetup paperSize="9" scale="55" fitToHeight="13" orientation="portrait" r:id="rId1"/>
  <headerFooter alignWithMargins="0"/>
  <rowBreaks count="1" manualBreakCount="1">
    <brk id="108" max="5" man="1"/>
  </rowBreaks>
  <ignoredErrors>
    <ignoredError sqref="F29 F31" evalError="1"/>
    <ignoredError sqref="B90:B97 B115:B121 B29:B3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фінплан</vt:lpstr>
      <vt:lpstr>фінплан!Область_друку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RePack by Diakov</cp:lastModifiedBy>
  <cp:lastPrinted>2025-02-24T10:09:20Z</cp:lastPrinted>
  <dcterms:created xsi:type="dcterms:W3CDTF">2003-03-13T16:00:22Z</dcterms:created>
  <dcterms:modified xsi:type="dcterms:W3CDTF">2025-06-05T06:12:41Z</dcterms:modified>
</cp:coreProperties>
</file>