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827"/>
  <workbookPr/>
  <mc:AlternateContent xmlns:mc="http://schemas.openxmlformats.org/markup-compatibility/2006">
    <mc:Choice Requires="x15">
      <x15ac:absPath xmlns:x15ac="http://schemas.microsoft.com/office/spreadsheetml/2010/11/ac" url="C:\Users\User\Downloads\"/>
    </mc:Choice>
  </mc:AlternateContent>
  <xr:revisionPtr revIDLastSave="0" documentId="13_ncr:1_{415B5054-B5D9-411A-944F-4350D41EA557}" xr6:coauthVersionLast="37" xr6:coauthVersionMax="37" xr10:uidLastSave="{00000000-0000-0000-0000-000000000000}"/>
  <bookViews>
    <workbookView xWindow="0" yWindow="0" windowWidth="20490" windowHeight="7545" xr2:uid="{00000000-000D-0000-FFFF-FFFF00000000}"/>
  </bookViews>
  <sheets>
    <sheet name="Аркуш1" sheetId="1" r:id="rId1"/>
  </sheet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68" i="1" l="1"/>
  <c r="B69" i="1"/>
  <c r="E68" i="1" l="1"/>
  <c r="E69" i="1"/>
  <c r="D68" i="1"/>
  <c r="D69" i="1"/>
  <c r="E34" i="1"/>
  <c r="D34" i="1"/>
  <c r="D62" i="1"/>
  <c r="D67" i="1"/>
  <c r="E7" i="1"/>
  <c r="E9" i="1"/>
  <c r="E10" i="1"/>
  <c r="E11" i="1"/>
  <c r="E13" i="1"/>
  <c r="E14" i="1"/>
  <c r="E15" i="1"/>
  <c r="E16" i="1"/>
  <c r="E17" i="1"/>
  <c r="E20" i="1"/>
  <c r="E21" i="1"/>
  <c r="E23" i="1"/>
  <c r="E24" i="1"/>
  <c r="E25" i="1"/>
  <c r="E27" i="1"/>
  <c r="E30" i="1"/>
  <c r="E31" i="1"/>
  <c r="E33" i="1"/>
  <c r="E45" i="1"/>
  <c r="E52" i="1"/>
  <c r="E53" i="1"/>
  <c r="E6" i="1"/>
  <c r="D32" i="1"/>
  <c r="D33" i="1"/>
  <c r="D31" i="1"/>
  <c r="C50" i="1"/>
  <c r="E50" i="1" s="1"/>
  <c r="B50" i="1"/>
  <c r="D53" i="1"/>
  <c r="D52" i="1"/>
  <c r="D50" i="1" s="1"/>
  <c r="D43" i="1" l="1"/>
  <c r="D45" i="1"/>
  <c r="C44" i="1"/>
  <c r="E44" i="1" s="1"/>
  <c r="C43" i="1"/>
  <c r="E43" i="1" s="1"/>
  <c r="C42" i="1"/>
  <c r="E42" i="1" s="1"/>
  <c r="C41" i="1"/>
  <c r="E41" i="1" s="1"/>
  <c r="B46" i="1"/>
  <c r="C19" i="1"/>
  <c r="B8" i="1"/>
  <c r="D20" i="1"/>
  <c r="D21" i="1"/>
  <c r="D22" i="1"/>
  <c r="D23" i="1"/>
  <c r="D24" i="1"/>
  <c r="D25" i="1"/>
  <c r="D26" i="1"/>
  <c r="D27" i="1"/>
  <c r="D28" i="1"/>
  <c r="D29" i="1"/>
  <c r="D30" i="1"/>
  <c r="C12" i="1"/>
  <c r="B12" i="1"/>
  <c r="D12" i="1" s="1"/>
  <c r="D16" i="1"/>
  <c r="C8" i="1"/>
  <c r="D10" i="1"/>
  <c r="D14" i="1"/>
  <c r="D11" i="1"/>
  <c r="D9" i="1"/>
  <c r="D17" i="1"/>
  <c r="D15" i="1"/>
  <c r="D13" i="1"/>
  <c r="D7" i="1"/>
  <c r="D6" i="1"/>
  <c r="D44" i="1" l="1"/>
  <c r="D46" i="1" s="1"/>
  <c r="C46" i="1"/>
  <c r="E46" i="1" s="1"/>
  <c r="E12" i="1"/>
  <c r="D41" i="1"/>
  <c r="D42" i="1"/>
  <c r="E8" i="1"/>
  <c r="D19" i="1"/>
  <c r="E19" i="1"/>
  <c r="D8" i="1"/>
</calcChain>
</file>

<file path=xl/sharedStrings.xml><?xml version="1.0" encoding="utf-8"?>
<sst xmlns="http://schemas.openxmlformats.org/spreadsheetml/2006/main" count="110" uniqueCount="72">
  <si>
    <t xml:space="preserve">Факт </t>
  </si>
  <si>
    <t>Відхилення</t>
  </si>
  <si>
    <t>тис. грн.</t>
  </si>
  <si>
    <t>%</t>
  </si>
  <si>
    <t>Дохід (виручка)  від операційної діяльності</t>
  </si>
  <si>
    <t>Собівартість реалізованої продукції (товарів, робіт, послуг)</t>
  </si>
  <si>
    <t>Витрати на послуги, матеріали та сировину, в т.ч.:</t>
  </si>
  <si>
    <t>ремонт та запаснi частини до транспортних засобiв</t>
  </si>
  <si>
    <t>господарчi товари та iнвентар</t>
  </si>
  <si>
    <t>Витрати на паливо-мастильнi матерiали</t>
  </si>
  <si>
    <t>Витрати на комунальнi послуги та енергоносiї, в т.ч.:</t>
  </si>
  <si>
    <t>Витрати на електроенергiю</t>
  </si>
  <si>
    <t>Витрати на оплату працi</t>
  </si>
  <si>
    <t>Вiдрахування на соцiальнi заходи</t>
  </si>
  <si>
    <t>Витрати, що здiйснюються для пiдтримання об’єкта в робочому станi (проведення ремонту, технiчного огляду, нагляду, обслуговування тощо)</t>
  </si>
  <si>
    <t>Амортизацiя</t>
  </si>
  <si>
    <t xml:space="preserve">Iншi витрати </t>
  </si>
  <si>
    <t>Адмiнiстративнi витрати, у тому числi:</t>
  </si>
  <si>
    <t>витрати на канцтовари, офiсне приладдя та устаткування</t>
  </si>
  <si>
    <t>витрати на придбання та супровiд програмного забезпечення</t>
  </si>
  <si>
    <t>витрати на службовi вiдрядження</t>
  </si>
  <si>
    <t>витрати на зв’язок та iнтернет</t>
  </si>
  <si>
    <t>витрати на оплату працi</t>
  </si>
  <si>
    <t>вiдрахування на соцiальнi заходи</t>
  </si>
  <si>
    <t>витрати на обслуговування оргтехнiки</t>
  </si>
  <si>
    <t xml:space="preserve">амортизацiя </t>
  </si>
  <si>
    <t>юридичнi та нотарiальнi послуги</t>
  </si>
  <si>
    <t>витрати на охорону працi та навчання працiвникiв</t>
  </si>
  <si>
    <t xml:space="preserve">iншi адмiнiстративнi витрати </t>
  </si>
  <si>
    <t>Iншi доходи вiд операцiйної дiяльностi, в т.ч.:</t>
  </si>
  <si>
    <t>дохiд вiд операцiйної оренди активiв</t>
  </si>
  <si>
    <t>-</t>
  </si>
  <si>
    <t xml:space="preserve">Iншi витрати вiд операцiйної дiяльностi </t>
  </si>
  <si>
    <t>Витрати на збут, у тому числі:</t>
  </si>
  <si>
    <t>Витрати на оплату праці</t>
  </si>
  <si>
    <t>Відрахування на соціальні заходи</t>
  </si>
  <si>
    <t>Амортизація</t>
  </si>
  <si>
    <t>Інші витрати на збут</t>
  </si>
  <si>
    <t>II. Елементи операцiйних витрат</t>
  </si>
  <si>
    <t>Матерiальнi затрати</t>
  </si>
  <si>
    <t>Iншi операцiйнi витрати</t>
  </si>
  <si>
    <t xml:space="preserve">Разом </t>
  </si>
  <si>
    <t>III. Iнвестицiйна дiяльнiсть</t>
  </si>
  <si>
    <t>Доходи вiд iнвестицiйної дiяльностi, у т.ч.:</t>
  </si>
  <si>
    <t>доходи з мiсцевого бюджету цiльового фiнансування по капiтальних видатках</t>
  </si>
  <si>
    <t>Капiтальнi iнвестицiї, усього, у тому числi:</t>
  </si>
  <si>
    <t>капiтальне будiвництво</t>
  </si>
  <si>
    <t>придбання (виготовлення) основних засобiв</t>
  </si>
  <si>
    <t>придбання (виготовлення) iнших необоротних матерiальних активiв</t>
  </si>
  <si>
    <t>придбання (створення) нематерiальних активiв</t>
  </si>
  <si>
    <t>модернiзацiя, модифiкацiя (добудова, дообладнання, реконструкцiя) основних засобiв</t>
  </si>
  <si>
    <t>капiтальний ремонт</t>
  </si>
  <si>
    <t>IV. Фiнансова дiяльнiсть</t>
  </si>
  <si>
    <t>Доходи вiд фiнансової дiяльностi за зобов’язаннями, у т. ч.:</t>
  </si>
  <si>
    <t xml:space="preserve">кредити </t>
  </si>
  <si>
    <t>позики</t>
  </si>
  <si>
    <t>депозити</t>
  </si>
  <si>
    <t xml:space="preserve">Iншi надходження </t>
  </si>
  <si>
    <t>Витрати вiд фiнансової дiяльностi за зобов’язаннями, у т. ч.:</t>
  </si>
  <si>
    <r>
      <t xml:space="preserve">Iншi витрати </t>
    </r>
    <r>
      <rPr>
        <i/>
        <sz val="12"/>
        <color theme="1"/>
        <rFont val="Times New Roman"/>
        <family val="1"/>
        <charset val="204"/>
      </rPr>
      <t>(включаючи податок на прибуток та витрати від списання нематеріальних активів)</t>
    </r>
  </si>
  <si>
    <t>Усього доходiв</t>
  </si>
  <si>
    <t>Усього витрат</t>
  </si>
  <si>
    <t xml:space="preserve"> </t>
  </si>
  <si>
    <t>за 12 місяців 2024 р.</t>
  </si>
  <si>
    <t>Фін. план на 12 міс. 2024 р.</t>
  </si>
  <si>
    <t>12 міс. 2024 р.</t>
  </si>
  <si>
    <t>----</t>
  </si>
  <si>
    <t>дохiд вiд безоплатно одержаних оборотних акивів</t>
  </si>
  <si>
    <t>Звіт про виконання фінансового плану Красненського СКП</t>
  </si>
  <si>
    <t>за 2024 рік</t>
  </si>
  <si>
    <t>Звіт про виконання фінансового плану Красненського селищного  комунального підприємства</t>
  </si>
  <si>
    <t>За період 12 міс. 2024 р. збільшився обсяг реалізації послуг на 0,9 % порівняно з запланованим обсягом реалізації послуг. Таким чином збільшення доходів від реалізації продукції за 12 місяців 2024р. становило 0,9%.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</si>
</sst>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/>
      <bottom style="medium">
        <color rgb="FF000000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 wrapText="1"/>
    </xf>
    <xf numFmtId="4" fontId="4" fillId="0" borderId="5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4" fontId="2" fillId="0" borderId="5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5" fillId="0" borderId="2" xfId="0" applyFont="1" applyBorder="1" applyAlignment="1">
      <alignment vertical="center" wrapText="1"/>
    </xf>
    <xf numFmtId="0" fontId="5" fillId="0" borderId="5" xfId="0" applyFont="1" applyBorder="1" applyAlignment="1">
      <alignment horizontal="center" vertical="center" wrapText="1"/>
    </xf>
    <xf numFmtId="4" fontId="5" fillId="0" borderId="5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center" wrapText="1"/>
    </xf>
    <xf numFmtId="4" fontId="6" fillId="0" borderId="5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justify" vertical="center"/>
    </xf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horizontal="justify" vertical="center"/>
    </xf>
    <xf numFmtId="0" fontId="8" fillId="0" borderId="0" xfId="0" applyFont="1"/>
    <xf numFmtId="4" fontId="0" fillId="0" borderId="0" xfId="0" applyNumberFormat="1"/>
    <xf numFmtId="4" fontId="9" fillId="0" borderId="0" xfId="0" applyNumberFormat="1" applyFont="1"/>
    <xf numFmtId="4" fontId="2" fillId="2" borderId="5" xfId="0" applyNumberFormat="1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4" fontId="2" fillId="0" borderId="0" xfId="0" applyNumberFormat="1" applyFont="1" applyFill="1" applyBorder="1" applyAlignment="1">
      <alignment horizontal="center" vertical="center" wrapText="1"/>
    </xf>
    <xf numFmtId="0" fontId="2" fillId="0" borderId="5" xfId="0" quotePrefix="1" applyFont="1" applyBorder="1" applyAlignment="1">
      <alignment horizontal="center" vertical="center" wrapText="1"/>
    </xf>
    <xf numFmtId="2" fontId="4" fillId="0" borderId="5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7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P74"/>
  <sheetViews>
    <sheetView tabSelected="1" topLeftCell="A61" workbookViewId="0">
      <selection activeCell="G73" sqref="G73"/>
    </sheetView>
  </sheetViews>
  <sheetFormatPr defaultRowHeight="15" x14ac:dyDescent="0.25"/>
  <cols>
    <col min="1" max="1" width="60.28515625" customWidth="1"/>
    <col min="2" max="2" width="28.5703125" bestFit="1" customWidth="1"/>
    <col min="3" max="3" width="17.85546875" customWidth="1"/>
    <col min="4" max="4" width="16" customWidth="1"/>
    <col min="5" max="5" width="21" customWidth="1"/>
  </cols>
  <sheetData>
    <row r="2" spans="1:16" ht="18.75" x14ac:dyDescent="0.25">
      <c r="A2" s="31" t="s">
        <v>70</v>
      </c>
      <c r="B2" s="31"/>
      <c r="C2" s="31"/>
      <c r="D2" s="31"/>
      <c r="E2" s="31"/>
    </row>
    <row r="3" spans="1:16" ht="19.5" thickBot="1" x14ac:dyDescent="0.3">
      <c r="A3" s="32" t="s">
        <v>63</v>
      </c>
      <c r="B3" s="32"/>
      <c r="C3" s="32"/>
      <c r="D3" s="32"/>
      <c r="E3" s="32"/>
    </row>
    <row r="4" spans="1:16" ht="27.75" customHeight="1" thickBot="1" x14ac:dyDescent="0.3">
      <c r="A4" s="25"/>
      <c r="B4" s="27" t="s">
        <v>64</v>
      </c>
      <c r="C4" s="1" t="s">
        <v>0</v>
      </c>
      <c r="D4" s="29" t="s">
        <v>1</v>
      </c>
      <c r="E4" s="30"/>
    </row>
    <row r="5" spans="1:16" ht="15.75" thickBot="1" x14ac:dyDescent="0.3">
      <c r="A5" s="26"/>
      <c r="B5" s="28"/>
      <c r="C5" s="2" t="s">
        <v>65</v>
      </c>
      <c r="D5" s="2" t="s">
        <v>2</v>
      </c>
      <c r="E5" s="2" t="s">
        <v>3</v>
      </c>
    </row>
    <row r="6" spans="1:16" ht="16.5" thickBot="1" x14ac:dyDescent="0.3">
      <c r="A6" s="3" t="s">
        <v>4</v>
      </c>
      <c r="B6" s="4">
        <v>9125</v>
      </c>
      <c r="C6" s="4">
        <v>8591.1</v>
      </c>
      <c r="D6" s="4">
        <f>B6-C6</f>
        <v>533.89999999999964</v>
      </c>
      <c r="E6" s="24">
        <f>C6/B6*100%</f>
        <v>0.94149041095890418</v>
      </c>
    </row>
    <row r="7" spans="1:16" ht="32.25" thickBot="1" x14ac:dyDescent="0.3">
      <c r="A7" s="3" t="s">
        <v>5</v>
      </c>
      <c r="B7" s="4">
        <v>8418</v>
      </c>
      <c r="C7" s="4">
        <v>10852.1</v>
      </c>
      <c r="D7" s="4">
        <f t="shared" ref="D7:D17" si="0">C7-B7</f>
        <v>2434.1000000000004</v>
      </c>
      <c r="E7" s="24">
        <f t="shared" ref="E7:E53" si="1">C7/B7*100%</f>
        <v>1.2891541933951058</v>
      </c>
      <c r="F7" s="19"/>
      <c r="G7" s="18"/>
      <c r="H7" s="18"/>
    </row>
    <row r="8" spans="1:16" ht="16.5" thickBot="1" x14ac:dyDescent="0.3">
      <c r="A8" s="6" t="s">
        <v>6</v>
      </c>
      <c r="B8" s="20">
        <f>B9+B10+B11</f>
        <v>550</v>
      </c>
      <c r="C8" s="20">
        <f>C9+C10+C11</f>
        <v>1190</v>
      </c>
      <c r="D8" s="20">
        <f t="shared" si="0"/>
        <v>640</v>
      </c>
      <c r="E8" s="24">
        <f t="shared" si="1"/>
        <v>2.1636363636363636</v>
      </c>
      <c r="F8" s="18"/>
      <c r="G8" s="18"/>
      <c r="J8" s="18"/>
      <c r="L8" s="18"/>
      <c r="O8" s="18"/>
      <c r="P8" s="18"/>
    </row>
    <row r="9" spans="1:16" ht="16.5" thickBot="1" x14ac:dyDescent="0.3">
      <c r="A9" s="9" t="s">
        <v>7</v>
      </c>
      <c r="B9" s="21">
        <v>150</v>
      </c>
      <c r="C9" s="21">
        <v>340</v>
      </c>
      <c r="D9" s="21">
        <f t="shared" si="0"/>
        <v>190</v>
      </c>
      <c r="E9" s="24">
        <f t="shared" si="1"/>
        <v>2.2666666666666666</v>
      </c>
      <c r="G9" s="18"/>
      <c r="O9" s="18"/>
      <c r="P9" s="18"/>
    </row>
    <row r="10" spans="1:16" ht="16.5" thickBot="1" x14ac:dyDescent="0.3">
      <c r="A10" s="9" t="s">
        <v>8</v>
      </c>
      <c r="B10" s="21">
        <v>100</v>
      </c>
      <c r="C10" s="21">
        <v>200</v>
      </c>
      <c r="D10" s="21">
        <f t="shared" si="0"/>
        <v>100</v>
      </c>
      <c r="E10" s="24">
        <f t="shared" si="1"/>
        <v>2</v>
      </c>
      <c r="G10" s="18"/>
    </row>
    <row r="11" spans="1:16" ht="16.5" thickBot="1" x14ac:dyDescent="0.3">
      <c r="A11" s="6" t="s">
        <v>9</v>
      </c>
      <c r="B11" s="20">
        <v>300</v>
      </c>
      <c r="C11" s="20">
        <v>650</v>
      </c>
      <c r="D11" s="20">
        <f t="shared" si="0"/>
        <v>350</v>
      </c>
      <c r="E11" s="24">
        <f t="shared" si="1"/>
        <v>2.1666666666666665</v>
      </c>
    </row>
    <row r="12" spans="1:16" ht="16.5" thickBot="1" x14ac:dyDescent="0.3">
      <c r="A12" s="6" t="s">
        <v>10</v>
      </c>
      <c r="B12" s="20">
        <f>B13</f>
        <v>500</v>
      </c>
      <c r="C12" s="20">
        <f>C13</f>
        <v>740</v>
      </c>
      <c r="D12" s="20">
        <f t="shared" si="0"/>
        <v>240</v>
      </c>
      <c r="E12" s="24">
        <f t="shared" si="1"/>
        <v>1.48</v>
      </c>
    </row>
    <row r="13" spans="1:16" ht="16.5" thickBot="1" x14ac:dyDescent="0.3">
      <c r="A13" s="9" t="s">
        <v>11</v>
      </c>
      <c r="B13" s="11">
        <v>500</v>
      </c>
      <c r="C13" s="11">
        <v>740</v>
      </c>
      <c r="D13" s="11">
        <f t="shared" si="0"/>
        <v>240</v>
      </c>
      <c r="E13" s="24">
        <f t="shared" si="1"/>
        <v>1.48</v>
      </c>
      <c r="H13" s="18"/>
    </row>
    <row r="14" spans="1:16" ht="16.5" thickBot="1" x14ac:dyDescent="0.3">
      <c r="A14" s="6" t="s">
        <v>12</v>
      </c>
      <c r="B14" s="7">
        <v>4500</v>
      </c>
      <c r="C14" s="7">
        <v>4444</v>
      </c>
      <c r="D14" s="7">
        <f t="shared" si="0"/>
        <v>-56</v>
      </c>
      <c r="E14" s="24">
        <f t="shared" si="1"/>
        <v>0.98755555555555552</v>
      </c>
      <c r="J14" s="19"/>
      <c r="L14" s="18"/>
    </row>
    <row r="15" spans="1:16" ht="16.5" thickBot="1" x14ac:dyDescent="0.3">
      <c r="A15" s="6" t="s">
        <v>13</v>
      </c>
      <c r="B15" s="7">
        <v>700</v>
      </c>
      <c r="C15" s="7">
        <v>750</v>
      </c>
      <c r="D15" s="7">
        <f t="shared" si="0"/>
        <v>50</v>
      </c>
      <c r="E15" s="24">
        <f t="shared" si="1"/>
        <v>1.0714285714285714</v>
      </c>
      <c r="G15" s="18"/>
      <c r="J15" s="18"/>
      <c r="L15" s="18"/>
    </row>
    <row r="16" spans="1:16" ht="48" thickBot="1" x14ac:dyDescent="0.3">
      <c r="A16" s="6" t="s">
        <v>14</v>
      </c>
      <c r="B16" s="8">
        <v>20</v>
      </c>
      <c r="C16" s="7">
        <v>250</v>
      </c>
      <c r="D16" s="7">
        <f t="shared" si="0"/>
        <v>230</v>
      </c>
      <c r="E16" s="24">
        <f t="shared" si="1"/>
        <v>12.5</v>
      </c>
    </row>
    <row r="17" spans="1:12" ht="16.5" thickBot="1" x14ac:dyDescent="0.3">
      <c r="A17" s="6" t="s">
        <v>15</v>
      </c>
      <c r="B17" s="7">
        <v>2148</v>
      </c>
      <c r="C17" s="7">
        <v>2828.1</v>
      </c>
      <c r="D17" s="7">
        <f t="shared" si="0"/>
        <v>680.09999999999991</v>
      </c>
      <c r="E17" s="24">
        <f t="shared" si="1"/>
        <v>1.3166201117318435</v>
      </c>
      <c r="J17" s="18"/>
      <c r="L17" s="18"/>
    </row>
    <row r="18" spans="1:12" ht="16.5" thickBot="1" x14ac:dyDescent="0.3">
      <c r="A18" s="6" t="s">
        <v>16</v>
      </c>
      <c r="B18" s="7"/>
      <c r="C18" s="7"/>
      <c r="D18" s="8"/>
      <c r="E18" s="24"/>
    </row>
    <row r="19" spans="1:12" ht="16.5" thickBot="1" x14ac:dyDescent="0.3">
      <c r="A19" s="3" t="s">
        <v>17</v>
      </c>
      <c r="B19" s="4">
        <v>1300</v>
      </c>
      <c r="C19" s="4">
        <f>C20+C21+C23+C24+C22+C25+C26+C27+C28+C29+C30</f>
        <v>1916</v>
      </c>
      <c r="D19" s="4">
        <f>C19-B19</f>
        <v>616</v>
      </c>
      <c r="E19" s="24">
        <f t="shared" si="1"/>
        <v>1.4738461538461538</v>
      </c>
    </row>
    <row r="20" spans="1:12" ht="16.5" thickBot="1" x14ac:dyDescent="0.3">
      <c r="A20" s="6" t="s">
        <v>18</v>
      </c>
      <c r="B20" s="8">
        <v>19</v>
      </c>
      <c r="C20" s="8">
        <v>110</v>
      </c>
      <c r="D20" s="4">
        <f t="shared" ref="D20:D33" si="2">C20-B20</f>
        <v>91</v>
      </c>
      <c r="E20" s="24">
        <f t="shared" si="1"/>
        <v>5.7894736842105265</v>
      </c>
      <c r="F20" s="18"/>
      <c r="G20" s="18"/>
    </row>
    <row r="21" spans="1:12" ht="32.25" thickBot="1" x14ac:dyDescent="0.3">
      <c r="A21" s="6" t="s">
        <v>19</v>
      </c>
      <c r="B21" s="8">
        <v>12</v>
      </c>
      <c r="C21" s="8">
        <v>30</v>
      </c>
      <c r="D21" s="4">
        <f t="shared" si="2"/>
        <v>18</v>
      </c>
      <c r="E21" s="24">
        <f t="shared" si="1"/>
        <v>2.5</v>
      </c>
      <c r="F21" s="18"/>
      <c r="G21" s="22"/>
    </row>
    <row r="22" spans="1:12" ht="16.5" thickBot="1" x14ac:dyDescent="0.3">
      <c r="A22" s="6" t="s">
        <v>20</v>
      </c>
      <c r="B22" s="8"/>
      <c r="C22" s="8"/>
      <c r="D22" s="4">
        <f t="shared" si="2"/>
        <v>0</v>
      </c>
      <c r="E22" s="24"/>
      <c r="G22" s="18"/>
    </row>
    <row r="23" spans="1:12" ht="16.5" thickBot="1" x14ac:dyDescent="0.3">
      <c r="A23" s="6" t="s">
        <v>21</v>
      </c>
      <c r="B23" s="8">
        <v>4</v>
      </c>
      <c r="C23" s="8">
        <v>4</v>
      </c>
      <c r="D23" s="4">
        <f t="shared" si="2"/>
        <v>0</v>
      </c>
      <c r="E23" s="24">
        <f t="shared" si="1"/>
        <v>1</v>
      </c>
    </row>
    <row r="24" spans="1:12" ht="16.5" thickBot="1" x14ac:dyDescent="0.3">
      <c r="A24" s="6" t="s">
        <v>22</v>
      </c>
      <c r="B24" s="7">
        <v>1000</v>
      </c>
      <c r="C24" s="7">
        <v>1102</v>
      </c>
      <c r="D24" s="4">
        <f t="shared" si="2"/>
        <v>102</v>
      </c>
      <c r="E24" s="24">
        <f t="shared" si="1"/>
        <v>1.1020000000000001</v>
      </c>
    </row>
    <row r="25" spans="1:12" ht="16.5" thickBot="1" x14ac:dyDescent="0.3">
      <c r="A25" s="6" t="s">
        <v>23</v>
      </c>
      <c r="B25" s="8">
        <v>222.2</v>
      </c>
      <c r="C25" s="8">
        <v>340</v>
      </c>
      <c r="D25" s="4">
        <f t="shared" si="2"/>
        <v>117.80000000000001</v>
      </c>
      <c r="E25" s="24">
        <f t="shared" si="1"/>
        <v>1.5301530153015301</v>
      </c>
    </row>
    <row r="26" spans="1:12" ht="16.5" thickBot="1" x14ac:dyDescent="0.3">
      <c r="A26" s="6" t="s">
        <v>24</v>
      </c>
      <c r="B26" s="8"/>
      <c r="C26" s="8"/>
      <c r="D26" s="4">
        <f t="shared" si="2"/>
        <v>0</v>
      </c>
      <c r="E26" s="24"/>
    </row>
    <row r="27" spans="1:12" ht="16.5" thickBot="1" x14ac:dyDescent="0.3">
      <c r="A27" s="6" t="s">
        <v>25</v>
      </c>
      <c r="B27" s="8">
        <v>32.799999999999997</v>
      </c>
      <c r="C27" s="8">
        <v>75</v>
      </c>
      <c r="D27" s="4">
        <f t="shared" si="2"/>
        <v>42.2</v>
      </c>
      <c r="E27" s="24">
        <f t="shared" si="1"/>
        <v>2.2865853658536586</v>
      </c>
    </row>
    <row r="28" spans="1:12" ht="16.5" thickBot="1" x14ac:dyDescent="0.3">
      <c r="A28" s="6" t="s">
        <v>26</v>
      </c>
      <c r="B28" s="8"/>
      <c r="C28" s="8">
        <v>5</v>
      </c>
      <c r="D28" s="4">
        <f t="shared" si="2"/>
        <v>5</v>
      </c>
      <c r="E28" s="24"/>
    </row>
    <row r="29" spans="1:12" ht="16.5" thickBot="1" x14ac:dyDescent="0.3">
      <c r="A29" s="6" t="s">
        <v>27</v>
      </c>
      <c r="B29" s="8"/>
      <c r="C29" s="8">
        <v>10</v>
      </c>
      <c r="D29" s="4">
        <f t="shared" si="2"/>
        <v>10</v>
      </c>
      <c r="E29" s="24"/>
    </row>
    <row r="30" spans="1:12" ht="16.5" thickBot="1" x14ac:dyDescent="0.3">
      <c r="A30" s="6" t="s">
        <v>28</v>
      </c>
      <c r="B30" s="7">
        <v>10</v>
      </c>
      <c r="C30" s="7">
        <v>240</v>
      </c>
      <c r="D30" s="4">
        <f t="shared" si="2"/>
        <v>230</v>
      </c>
      <c r="E30" s="24">
        <f t="shared" si="1"/>
        <v>24</v>
      </c>
    </row>
    <row r="31" spans="1:12" ht="16.5" thickBot="1" x14ac:dyDescent="0.3">
      <c r="A31" s="3" t="s">
        <v>29</v>
      </c>
      <c r="B31" s="4">
        <v>625</v>
      </c>
      <c r="C31" s="4">
        <v>1965</v>
      </c>
      <c r="D31" s="4">
        <f t="shared" si="2"/>
        <v>1340</v>
      </c>
      <c r="E31" s="24">
        <f t="shared" si="1"/>
        <v>3.1440000000000001</v>
      </c>
    </row>
    <row r="32" spans="1:12" ht="16.5" thickBot="1" x14ac:dyDescent="0.3">
      <c r="A32" s="9" t="s">
        <v>30</v>
      </c>
      <c r="B32" s="10"/>
      <c r="C32" s="10"/>
      <c r="D32" s="4">
        <f t="shared" si="2"/>
        <v>0</v>
      </c>
      <c r="E32" s="24"/>
    </row>
    <row r="33" spans="1:5" ht="16.5" thickBot="1" x14ac:dyDescent="0.3">
      <c r="A33" s="9" t="s">
        <v>67</v>
      </c>
      <c r="B33" s="10">
        <v>625</v>
      </c>
      <c r="C33" s="10">
        <v>1965</v>
      </c>
      <c r="D33" s="4">
        <f t="shared" si="2"/>
        <v>1340</v>
      </c>
      <c r="E33" s="24">
        <f t="shared" si="1"/>
        <v>3.1440000000000001</v>
      </c>
    </row>
    <row r="34" spans="1:5" ht="16.5" thickBot="1" x14ac:dyDescent="0.3">
      <c r="A34" s="3" t="s">
        <v>32</v>
      </c>
      <c r="B34" s="5">
        <v>32</v>
      </c>
      <c r="C34" s="4">
        <v>2388</v>
      </c>
      <c r="D34" s="4">
        <f>C34-B34</f>
        <v>2356</v>
      </c>
      <c r="E34" s="24">
        <f t="shared" si="1"/>
        <v>74.625</v>
      </c>
    </row>
    <row r="35" spans="1:5" ht="16.5" thickBot="1" x14ac:dyDescent="0.3">
      <c r="A35" s="3" t="s">
        <v>33</v>
      </c>
      <c r="B35" s="4"/>
      <c r="C35" s="4"/>
      <c r="D35" s="5"/>
      <c r="E35" s="24"/>
    </row>
    <row r="36" spans="1:5" ht="16.5" thickBot="1" x14ac:dyDescent="0.3">
      <c r="A36" s="6" t="s">
        <v>34</v>
      </c>
      <c r="B36" s="7"/>
      <c r="C36" s="7"/>
      <c r="D36" s="8"/>
      <c r="E36" s="24"/>
    </row>
    <row r="37" spans="1:5" ht="16.5" thickBot="1" x14ac:dyDescent="0.3">
      <c r="A37" s="6" t="s">
        <v>35</v>
      </c>
      <c r="B37" s="8"/>
      <c r="C37" s="8"/>
      <c r="D37" s="8"/>
      <c r="E37" s="24"/>
    </row>
    <row r="38" spans="1:5" ht="16.5" thickBot="1" x14ac:dyDescent="0.3">
      <c r="A38" s="6" t="s">
        <v>36</v>
      </c>
      <c r="B38" s="8"/>
      <c r="C38" s="8"/>
      <c r="D38" s="8"/>
      <c r="E38" s="24"/>
    </row>
    <row r="39" spans="1:5" ht="16.5" thickBot="1" x14ac:dyDescent="0.3">
      <c r="A39" s="6" t="s">
        <v>37</v>
      </c>
      <c r="B39" s="8"/>
      <c r="C39" s="8"/>
      <c r="D39" s="8"/>
      <c r="E39" s="24"/>
    </row>
    <row r="40" spans="1:5" ht="16.5" thickBot="1" x14ac:dyDescent="0.3">
      <c r="A40" s="3" t="s">
        <v>38</v>
      </c>
      <c r="B40" s="8"/>
      <c r="C40" s="8"/>
      <c r="D40" s="8"/>
      <c r="E40" s="24"/>
    </row>
    <row r="41" spans="1:5" ht="16.5" thickBot="1" x14ac:dyDescent="0.3">
      <c r="A41" s="6" t="s">
        <v>39</v>
      </c>
      <c r="B41" s="7">
        <v>600</v>
      </c>
      <c r="C41" s="7">
        <f>C8+C11+C20</f>
        <v>1950</v>
      </c>
      <c r="D41" s="7">
        <f>C41-B41</f>
        <v>1350</v>
      </c>
      <c r="E41" s="24">
        <f t="shared" si="1"/>
        <v>3.25</v>
      </c>
    </row>
    <row r="42" spans="1:5" ht="16.5" thickBot="1" x14ac:dyDescent="0.3">
      <c r="A42" s="6" t="s">
        <v>12</v>
      </c>
      <c r="B42" s="7">
        <v>5600</v>
      </c>
      <c r="C42" s="7">
        <f>C24+C14</f>
        <v>5546</v>
      </c>
      <c r="D42" s="7">
        <f t="shared" ref="D42:D45" si="3">C42-B42</f>
        <v>-54</v>
      </c>
      <c r="E42" s="24">
        <f t="shared" si="1"/>
        <v>0.99035714285714282</v>
      </c>
    </row>
    <row r="43" spans="1:5" ht="16.5" thickBot="1" x14ac:dyDescent="0.3">
      <c r="A43" s="6" t="s">
        <v>13</v>
      </c>
      <c r="B43" s="7">
        <v>1000</v>
      </c>
      <c r="C43" s="7">
        <f>C25+C15</f>
        <v>1090</v>
      </c>
      <c r="D43" s="7">
        <f t="shared" si="3"/>
        <v>90</v>
      </c>
      <c r="E43" s="24">
        <f t="shared" si="1"/>
        <v>1.0900000000000001</v>
      </c>
    </row>
    <row r="44" spans="1:5" ht="16.5" thickBot="1" x14ac:dyDescent="0.3">
      <c r="A44" s="6" t="s">
        <v>15</v>
      </c>
      <c r="B44" s="7">
        <v>2181</v>
      </c>
      <c r="C44" s="7">
        <f>C27+C17</f>
        <v>2903.1</v>
      </c>
      <c r="D44" s="7">
        <f t="shared" si="3"/>
        <v>722.09999999999991</v>
      </c>
      <c r="E44" s="24">
        <f t="shared" si="1"/>
        <v>1.3310866574965612</v>
      </c>
    </row>
    <row r="45" spans="1:5" ht="16.5" thickBot="1" x14ac:dyDescent="0.3">
      <c r="A45" s="6" t="s">
        <v>40</v>
      </c>
      <c r="B45" s="7">
        <v>32</v>
      </c>
      <c r="C45" s="7">
        <v>78</v>
      </c>
      <c r="D45" s="7">
        <f t="shared" si="3"/>
        <v>46</v>
      </c>
      <c r="E45" s="24">
        <f t="shared" si="1"/>
        <v>2.4375</v>
      </c>
    </row>
    <row r="46" spans="1:5" ht="16.5" thickBot="1" x14ac:dyDescent="0.3">
      <c r="A46" s="3" t="s">
        <v>41</v>
      </c>
      <c r="B46" s="4">
        <f>B45+B44+B43+B42+B41</f>
        <v>9413</v>
      </c>
      <c r="C46" s="4">
        <f>C45+C44+C43+C42+C41</f>
        <v>11567.1</v>
      </c>
      <c r="D46" s="4">
        <f>D45+D44+D43+D42+D41</f>
        <v>2154.1</v>
      </c>
      <c r="E46" s="24">
        <f t="shared" si="1"/>
        <v>1.2288430893445235</v>
      </c>
    </row>
    <row r="47" spans="1:5" ht="16.5" thickBot="1" x14ac:dyDescent="0.3">
      <c r="A47" s="3" t="s">
        <v>42</v>
      </c>
      <c r="B47" s="8"/>
      <c r="C47" s="8"/>
      <c r="D47" s="23" t="s">
        <v>66</v>
      </c>
      <c r="E47" s="24"/>
    </row>
    <row r="48" spans="1:5" ht="16.5" thickBot="1" x14ac:dyDescent="0.3">
      <c r="A48" s="6" t="s">
        <v>43</v>
      </c>
      <c r="B48" s="8" t="s">
        <v>31</v>
      </c>
      <c r="C48" s="8" t="s">
        <v>31</v>
      </c>
      <c r="D48" s="8" t="s">
        <v>31</v>
      </c>
      <c r="E48" s="24"/>
    </row>
    <row r="49" spans="1:5" ht="32.25" thickBot="1" x14ac:dyDescent="0.3">
      <c r="A49" s="6" t="s">
        <v>44</v>
      </c>
      <c r="B49" s="8" t="s">
        <v>31</v>
      </c>
      <c r="C49" s="8" t="s">
        <v>31</v>
      </c>
      <c r="D49" s="8" t="s">
        <v>31</v>
      </c>
      <c r="E49" s="24"/>
    </row>
    <row r="50" spans="1:5" ht="16.5" thickBot="1" x14ac:dyDescent="0.3">
      <c r="A50" s="3" t="s">
        <v>45</v>
      </c>
      <c r="B50" s="4">
        <f>B52+B53</f>
        <v>500</v>
      </c>
      <c r="C50" s="4">
        <f t="shared" ref="C50:D50" si="4">C52+C53</f>
        <v>462</v>
      </c>
      <c r="D50" s="4">
        <f t="shared" si="4"/>
        <v>-38</v>
      </c>
      <c r="E50" s="24">
        <f t="shared" si="1"/>
        <v>0.92400000000000004</v>
      </c>
    </row>
    <row r="51" spans="1:5" ht="16.5" thickBot="1" x14ac:dyDescent="0.3">
      <c r="A51" s="6" t="s">
        <v>46</v>
      </c>
      <c r="B51" s="8" t="s">
        <v>31</v>
      </c>
      <c r="C51" s="8" t="s">
        <v>31</v>
      </c>
      <c r="D51" s="8" t="s">
        <v>31</v>
      </c>
      <c r="E51" s="24"/>
    </row>
    <row r="52" spans="1:5" ht="16.5" thickBot="1" x14ac:dyDescent="0.3">
      <c r="A52" s="6" t="s">
        <v>47</v>
      </c>
      <c r="B52" s="7">
        <v>250</v>
      </c>
      <c r="C52" s="8">
        <v>235</v>
      </c>
      <c r="D52" s="7">
        <f>C52-B52</f>
        <v>-15</v>
      </c>
      <c r="E52" s="24">
        <f t="shared" si="1"/>
        <v>0.94</v>
      </c>
    </row>
    <row r="53" spans="1:5" ht="32.25" thickBot="1" x14ac:dyDescent="0.3">
      <c r="A53" s="6" t="s">
        <v>48</v>
      </c>
      <c r="B53" s="8">
        <v>250</v>
      </c>
      <c r="C53" s="8">
        <v>227</v>
      </c>
      <c r="D53" s="7">
        <f t="shared" ref="D53" si="5">C53-B53</f>
        <v>-23</v>
      </c>
      <c r="E53" s="24">
        <f t="shared" si="1"/>
        <v>0.90800000000000003</v>
      </c>
    </row>
    <row r="54" spans="1:5" ht="16.5" thickBot="1" x14ac:dyDescent="0.3">
      <c r="A54" s="6" t="s">
        <v>49</v>
      </c>
      <c r="B54" s="8"/>
      <c r="C54" s="7"/>
      <c r="D54" s="7"/>
      <c r="E54" s="24"/>
    </row>
    <row r="55" spans="1:5" ht="32.25" thickBot="1" x14ac:dyDescent="0.3">
      <c r="A55" s="6" t="s">
        <v>50</v>
      </c>
      <c r="B55" s="8" t="s">
        <v>31</v>
      </c>
      <c r="C55" s="8" t="s">
        <v>31</v>
      </c>
      <c r="D55" s="8" t="s">
        <v>31</v>
      </c>
      <c r="E55" s="24"/>
    </row>
    <row r="56" spans="1:5" ht="16.5" thickBot="1" x14ac:dyDescent="0.3">
      <c r="A56" s="6" t="s">
        <v>51</v>
      </c>
      <c r="B56" s="8" t="s">
        <v>31</v>
      </c>
      <c r="C56" s="8" t="s">
        <v>31</v>
      </c>
      <c r="D56" s="8" t="s">
        <v>31</v>
      </c>
      <c r="E56" s="24"/>
    </row>
    <row r="57" spans="1:5" ht="16.5" thickBot="1" x14ac:dyDescent="0.3">
      <c r="A57" s="3" t="s">
        <v>52</v>
      </c>
      <c r="B57" s="8"/>
      <c r="C57" s="8"/>
      <c r="D57" s="8"/>
      <c r="E57" s="24"/>
    </row>
    <row r="58" spans="1:5" ht="32.25" thickBot="1" x14ac:dyDescent="0.3">
      <c r="A58" s="3" t="s">
        <v>53</v>
      </c>
      <c r="B58" s="5"/>
      <c r="C58" s="5"/>
      <c r="D58" s="5"/>
      <c r="E58" s="24"/>
    </row>
    <row r="59" spans="1:5" ht="16.5" thickBot="1" x14ac:dyDescent="0.3">
      <c r="A59" s="9" t="s">
        <v>54</v>
      </c>
      <c r="B59" s="8" t="s">
        <v>31</v>
      </c>
      <c r="C59" s="8" t="s">
        <v>31</v>
      </c>
      <c r="D59" s="8" t="s">
        <v>31</v>
      </c>
      <c r="E59" s="24"/>
    </row>
    <row r="60" spans="1:5" ht="16.5" thickBot="1" x14ac:dyDescent="0.3">
      <c r="A60" s="9" t="s">
        <v>55</v>
      </c>
      <c r="B60" s="8" t="s">
        <v>31</v>
      </c>
      <c r="C60" s="8" t="s">
        <v>31</v>
      </c>
      <c r="D60" s="8" t="s">
        <v>31</v>
      </c>
      <c r="E60" s="24"/>
    </row>
    <row r="61" spans="1:5" ht="16.5" thickBot="1" x14ac:dyDescent="0.3">
      <c r="A61" s="9" t="s">
        <v>56</v>
      </c>
      <c r="B61" s="8"/>
      <c r="C61" s="8"/>
      <c r="D61" s="8"/>
      <c r="E61" s="24"/>
    </row>
    <row r="62" spans="1:5" ht="16.5" thickBot="1" x14ac:dyDescent="0.3">
      <c r="A62" s="3" t="s">
        <v>57</v>
      </c>
      <c r="B62" s="5"/>
      <c r="C62" s="5">
        <v>6153</v>
      </c>
      <c r="D62" s="5">
        <f>C62-B62</f>
        <v>6153</v>
      </c>
      <c r="E62" s="24"/>
    </row>
    <row r="63" spans="1:5" ht="32.25" thickBot="1" x14ac:dyDescent="0.3">
      <c r="A63" s="3" t="s">
        <v>58</v>
      </c>
      <c r="B63" s="8" t="s">
        <v>31</v>
      </c>
      <c r="C63" s="8" t="s">
        <v>31</v>
      </c>
      <c r="D63" s="8" t="s">
        <v>31</v>
      </c>
      <c r="E63" s="24"/>
    </row>
    <row r="64" spans="1:5" ht="16.5" thickBot="1" x14ac:dyDescent="0.3">
      <c r="A64" s="9" t="s">
        <v>54</v>
      </c>
      <c r="B64" s="8" t="s">
        <v>31</v>
      </c>
      <c r="C64" s="8" t="s">
        <v>31</v>
      </c>
      <c r="D64" s="8" t="s">
        <v>31</v>
      </c>
      <c r="E64" s="24"/>
    </row>
    <row r="65" spans="1:5" ht="16.5" thickBot="1" x14ac:dyDescent="0.3">
      <c r="A65" s="9" t="s">
        <v>55</v>
      </c>
      <c r="B65" s="8" t="s">
        <v>31</v>
      </c>
      <c r="C65" s="8" t="s">
        <v>31</v>
      </c>
      <c r="D65" s="8" t="s">
        <v>31</v>
      </c>
      <c r="E65" s="24"/>
    </row>
    <row r="66" spans="1:5" ht="16.5" thickBot="1" x14ac:dyDescent="0.3">
      <c r="A66" s="9" t="s">
        <v>56</v>
      </c>
      <c r="B66" s="8" t="s">
        <v>31</v>
      </c>
      <c r="C66" s="8" t="s">
        <v>31</v>
      </c>
      <c r="D66" s="8" t="s">
        <v>31</v>
      </c>
      <c r="E66" s="24"/>
    </row>
    <row r="67" spans="1:5" ht="32.25" thickBot="1" x14ac:dyDescent="0.3">
      <c r="A67" s="3" t="s">
        <v>59</v>
      </c>
      <c r="B67" s="5"/>
      <c r="C67" s="5">
        <v>3465</v>
      </c>
      <c r="D67" s="5">
        <f>C67-B67</f>
        <v>3465</v>
      </c>
      <c r="E67" s="4"/>
    </row>
    <row r="68" spans="1:5" ht="17.25" thickBot="1" x14ac:dyDescent="0.3">
      <c r="A68" s="12" t="s">
        <v>60</v>
      </c>
      <c r="B68" s="13">
        <f>B31+B6+B62</f>
        <v>9750</v>
      </c>
      <c r="C68" s="13">
        <v>16709.099999999999</v>
      </c>
      <c r="D68" s="5">
        <f t="shared" ref="D68:D69" si="6">C68-B68</f>
        <v>6959.0999999999985</v>
      </c>
      <c r="E68" s="4">
        <f t="shared" ref="E68:E69" si="7">(C68/B68)/100%</f>
        <v>1.713753846153846</v>
      </c>
    </row>
    <row r="69" spans="1:5" ht="16.5" thickBot="1" x14ac:dyDescent="0.3">
      <c r="A69" s="3" t="s">
        <v>61</v>
      </c>
      <c r="B69" s="4">
        <f>B34+B19+B7</f>
        <v>9750</v>
      </c>
      <c r="C69" s="4">
        <v>16706</v>
      </c>
      <c r="D69" s="5">
        <f t="shared" si="6"/>
        <v>6956</v>
      </c>
      <c r="E69" s="4">
        <f t="shared" si="7"/>
        <v>1.7134358974358974</v>
      </c>
    </row>
    <row r="70" spans="1:5" ht="16.5" x14ac:dyDescent="0.25">
      <c r="A70" s="14" t="s">
        <v>62</v>
      </c>
      <c r="C70" s="18"/>
    </row>
    <row r="71" spans="1:5" ht="15.75" x14ac:dyDescent="0.25">
      <c r="A71" s="15" t="s">
        <v>68</v>
      </c>
    </row>
    <row r="72" spans="1:5" ht="15.75" x14ac:dyDescent="0.25">
      <c r="A72" s="15" t="s">
        <v>69</v>
      </c>
    </row>
    <row r="73" spans="1:5" ht="63" x14ac:dyDescent="0.25">
      <c r="A73" s="16" t="s">
        <v>71</v>
      </c>
    </row>
    <row r="74" spans="1:5" x14ac:dyDescent="0.25">
      <c r="A74" s="17"/>
    </row>
  </sheetData>
  <mergeCells count="5">
    <mergeCell ref="A4:A5"/>
    <mergeCell ref="B4:B5"/>
    <mergeCell ref="D4:E4"/>
    <mergeCell ref="A2:E2"/>
    <mergeCell ref="A3:E3"/>
  </mergeCells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Аркуш1</vt:lpstr>
    </vt:vector>
  </TitlesOfParts>
  <Company>diakov.net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RePack by Diakov</dc:creator>
  <cp:lastModifiedBy>Asus</cp:lastModifiedBy>
  <dcterms:created xsi:type="dcterms:W3CDTF">2024-06-12T08:23:01Z</dcterms:created>
  <dcterms:modified xsi:type="dcterms:W3CDTF">2025-02-20T10:51:25Z</dcterms:modified>
</cp:coreProperties>
</file>